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chart6.xml" ContentType="application/vnd.openxmlformats-officedocument.drawingml.chart+xml"/>
  <Override PartName="/xl/charts/style4.xml" ContentType="application/vnd.ms-office.chartstyle+xml"/>
  <Override PartName="/xl/charts/colors4.xml" ContentType="application/vnd.ms-office.chartcolorstyle+xml"/>
  <Override PartName="/xl/charts/chart7.xml" ContentType="application/vnd.openxmlformats-officedocument.drawingml.chart+xml"/>
  <Override PartName="/xl/charts/style5.xml" ContentType="application/vnd.ms-office.chartstyle+xml"/>
  <Override PartName="/xl/charts/colors5.xml" ContentType="application/vnd.ms-office.chartcolorstyle+xml"/>
  <Override PartName="/xl/charts/chart8.xml" ContentType="application/vnd.openxmlformats-officedocument.drawingml.chart+xml"/>
  <Override PartName="/xl/charts/style6.xml" ContentType="application/vnd.ms-office.chartstyle+xml"/>
  <Override PartName="/xl/charts/colors6.xml" ContentType="application/vnd.ms-office.chartcolorstyle+xml"/>
  <Override PartName="/xl/charts/chart9.xml" ContentType="application/vnd.openxmlformats-officedocument.drawingml.chart+xml"/>
  <Override PartName="/xl/charts/style7.xml" ContentType="application/vnd.ms-office.chartstyle+xml"/>
  <Override PartName="/xl/charts/colors7.xml" ContentType="application/vnd.ms-office.chartcolorstyle+xml"/>
  <Override PartName="/xl/charts/chart10.xml" ContentType="application/vnd.openxmlformats-officedocument.drawingml.chart+xml"/>
  <Override PartName="/xl/charts/style8.xml" ContentType="application/vnd.ms-office.chartstyle+xml"/>
  <Override PartName="/xl/charts/colors8.xml" ContentType="application/vnd.ms-office.chartcolorstyle+xml"/>
  <Override PartName="/xl/charts/chart11.xml" ContentType="application/vnd.openxmlformats-officedocument.drawingml.chart+xml"/>
  <Override PartName="/xl/charts/chart12.xml" ContentType="application/vnd.openxmlformats-officedocument.drawingml.chart+xml"/>
  <Override PartName="/xl/charts/style9.xml" ContentType="application/vnd.ms-office.chartstyle+xml"/>
  <Override PartName="/xl/charts/colors9.xml" ContentType="application/vnd.ms-office.chartcolorstyle+xml"/>
  <Override PartName="/xl/charts/chart13.xml" ContentType="application/vnd.openxmlformats-officedocument.drawingml.chart+xml"/>
  <Override PartName="/xl/charts/chart14.xml" ContentType="application/vnd.openxmlformats-officedocument.drawingml.chart+xml"/>
  <Override PartName="/xl/charts/style10.xml" ContentType="application/vnd.ms-office.chartstyle+xml"/>
  <Override PartName="/xl/charts/colors10.xml" ContentType="application/vnd.ms-office.chartcolorstyle+xml"/>
  <Override PartName="/xl/charts/chart15.xml" ContentType="application/vnd.openxmlformats-officedocument.drawingml.chart+xml"/>
  <Override PartName="/xl/charts/style11.xml" ContentType="application/vnd.ms-office.chartstyle+xml"/>
  <Override PartName="/xl/charts/colors11.xml" ContentType="application/vnd.ms-office.chartcolorstyle+xml"/>
  <Override PartName="/xl/charts/chart16.xml" ContentType="application/vnd.openxmlformats-officedocument.drawingml.chart+xml"/>
  <Override PartName="/xl/charts/style12.xml" ContentType="application/vnd.ms-office.chartstyle+xml"/>
  <Override PartName="/xl/charts/colors12.xml" ContentType="application/vnd.ms-office.chartcolorstyle+xml"/>
  <Override PartName="/xl/charts/chart17.xml" ContentType="application/vnd.openxmlformats-officedocument.drawingml.chart+xml"/>
  <Override PartName="/xl/charts/style13.xml" ContentType="application/vnd.ms-office.chartstyle+xml"/>
  <Override PartName="/xl/charts/colors13.xml" ContentType="application/vnd.ms-office.chartcolorstyle+xml"/>
  <Override PartName="/xl/charts/chart18.xml" ContentType="application/vnd.openxmlformats-officedocument.drawingml.chart+xml"/>
  <Override PartName="/xl/charts/style14.xml" ContentType="application/vnd.ms-office.chartstyle+xml"/>
  <Override PartName="/xl/charts/colors14.xml" ContentType="application/vnd.ms-office.chartcolorstyle+xml"/>
  <Override PartName="/xl/charts/chart19.xml" ContentType="application/vnd.openxmlformats-officedocument.drawingml.chart+xml"/>
  <Override PartName="/xl/charts/style15.xml" ContentType="application/vnd.ms-office.chartstyle+xml"/>
  <Override PartName="/xl/charts/colors15.xml" ContentType="application/vnd.ms-office.chartcolorstyle+xml"/>
  <Override PartName="/xl/charts/chart20.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21.xml" ContentType="application/vnd.openxmlformats-officedocument.drawingml.chart+xml"/>
  <Override PartName="/xl/charts/style17.xml" ContentType="application/vnd.ms-office.chartstyle+xml"/>
  <Override PartName="/xl/charts/colors17.xml" ContentType="application/vnd.ms-office.chartcolorstyle+xml"/>
  <Override PartName="/xl/charts/chart22.xml" ContentType="application/vnd.openxmlformats-officedocument.drawingml.chart+xml"/>
  <Override PartName="/xl/charts/style18.xml" ContentType="application/vnd.ms-office.chartstyle+xml"/>
  <Override PartName="/xl/charts/colors18.xml" ContentType="application/vnd.ms-office.chartcolorstyle+xml"/>
  <Override PartName="/xl/charts/chart23.xml" ContentType="application/vnd.openxmlformats-officedocument.drawingml.chart+xml"/>
  <Override PartName="/xl/charts/style19.xml" ContentType="application/vnd.ms-office.chartstyle+xml"/>
  <Override PartName="/xl/charts/colors19.xml" ContentType="application/vnd.ms-office.chartcolorstyle+xml"/>
  <Override PartName="/xl/charts/chart24.xml" ContentType="application/vnd.openxmlformats-officedocument.drawingml.chart+xml"/>
  <Override PartName="/xl/charts/style20.xml" ContentType="application/vnd.ms-office.chartstyle+xml"/>
  <Override PartName="/xl/charts/colors20.xml" ContentType="application/vnd.ms-office.chartcolorstyle+xml"/>
  <Override PartName="/xl/charts/chart25.xml" ContentType="application/vnd.openxmlformats-officedocument.drawingml.chart+xml"/>
  <Override PartName="/xl/charts/style21.xml" ContentType="application/vnd.ms-office.chartstyle+xml"/>
  <Override PartName="/xl/charts/colors21.xml" ContentType="application/vnd.ms-office.chartcolorstyle+xml"/>
  <Override PartName="/xl/charts/chart26.xml" ContentType="application/vnd.openxmlformats-officedocument.drawingml.chart+xml"/>
  <Override PartName="/xl/charts/style22.xml" ContentType="application/vnd.ms-office.chartstyle+xml"/>
  <Override PartName="/xl/charts/colors22.xml" ContentType="application/vnd.ms-office.chartcolorstyle+xml"/>
  <Override PartName="/xl/charts/chart27.xml" ContentType="application/vnd.openxmlformats-officedocument.drawingml.chart+xml"/>
  <Override PartName="/xl/charts/style23.xml" ContentType="application/vnd.ms-office.chartstyle+xml"/>
  <Override PartName="/xl/charts/colors23.xml" ContentType="application/vnd.ms-office.chartcolorstyle+xml"/>
  <Override PartName="/xl/charts/chart28.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charts/chart29.xml" ContentType="application/vnd.openxmlformats-officedocument.drawingml.chart+xml"/>
  <Override PartName="/xl/charts/style25.xml" ContentType="application/vnd.ms-office.chartstyle+xml"/>
  <Override PartName="/xl/charts/colors25.xml" ContentType="application/vnd.ms-office.chartcolorstyle+xml"/>
  <Override PartName="/xl/charts/chart30.xml" ContentType="application/vnd.openxmlformats-officedocument.drawingml.chart+xml"/>
  <Override PartName="/xl/charts/style26.xml" ContentType="application/vnd.ms-office.chartstyle+xml"/>
  <Override PartName="/xl/charts/colors26.xml" ContentType="application/vnd.ms-office.chartcolorstyle+xml"/>
  <Override PartName="/xl/charts/chart31.xml" ContentType="application/vnd.openxmlformats-officedocument.drawingml.chart+xml"/>
  <Override PartName="/xl/charts/style27.xml" ContentType="application/vnd.ms-office.chartstyle+xml"/>
  <Override PartName="/xl/charts/colors27.xml" ContentType="application/vnd.ms-office.chartcolorstyle+xml"/>
  <Override PartName="/xl/charts/chart32.xml" ContentType="application/vnd.openxmlformats-officedocument.drawingml.chart+xml"/>
  <Override PartName="/xl/charts/style28.xml" ContentType="application/vnd.ms-office.chartstyle+xml"/>
  <Override PartName="/xl/charts/colors28.xml" ContentType="application/vnd.ms-office.chartcolorstyle+xml"/>
  <Override PartName="/xl/charts/chart33.xml" ContentType="application/vnd.openxmlformats-officedocument.drawingml.chart+xml"/>
  <Override PartName="/xl/charts/style29.xml" ContentType="application/vnd.ms-office.chartstyle+xml"/>
  <Override PartName="/xl/charts/colors29.xml" ContentType="application/vnd.ms-office.chartcolorstyle+xml"/>
  <Override PartName="/xl/charts/chart34.xml" ContentType="application/vnd.openxmlformats-officedocument.drawingml.chart+xml"/>
  <Override PartName="/xl/charts/style30.xml" ContentType="application/vnd.ms-office.chartstyle+xml"/>
  <Override PartName="/xl/charts/colors30.xml" ContentType="application/vnd.ms-office.chartcolorstyle+xml"/>
  <Override PartName="/xl/charts/chart35.xml" ContentType="application/vnd.openxmlformats-officedocument.drawingml.chart+xml"/>
  <Override PartName="/xl/charts/style31.xml" ContentType="application/vnd.ms-office.chartstyle+xml"/>
  <Override PartName="/xl/charts/colors31.xml" ContentType="application/vnd.ms-office.chartcolorstyle+xml"/>
  <Override PartName="/xl/charts/chart36.xml" ContentType="application/vnd.openxmlformats-officedocument.drawingml.chart+xml"/>
  <Override PartName="/xl/charts/style32.xml" ContentType="application/vnd.ms-office.chartstyle+xml"/>
  <Override PartName="/xl/charts/colors3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324"/>
  <workbookPr/>
  <mc:AlternateContent xmlns:mc="http://schemas.openxmlformats.org/markup-compatibility/2006">
    <mc:Choice Requires="x15">
      <x15ac:absPath xmlns:x15ac="http://schemas.microsoft.com/office/spreadsheetml/2010/11/ac" url="https://arizonastateu-my.sharepoint.com/personal/mramboth_sundevils_asu_edu/Documents/Desktop/"/>
    </mc:Choice>
  </mc:AlternateContent>
  <xr:revisionPtr revIDLastSave="1112" documentId="8_{C6957B35-64BD-4F96-9AC4-F79456D100DC}" xr6:coauthVersionLast="47" xr6:coauthVersionMax="47" xr10:uidLastSave="{D398C2E3-D9B4-49CC-9E4E-87E1C52A99AF}"/>
  <bookViews>
    <workbookView xWindow="57480" yWindow="-120" windowWidth="29040" windowHeight="15720" tabRatio="670" firstSheet="7" activeTab="13" xr2:uid="{00000000-000D-0000-FFFF-FFFF00000000}"/>
  </bookViews>
  <sheets>
    <sheet name="Compiled Solution k vs a" sheetId="1" r:id="rId1"/>
    <sheet name="Detailed Solution k vs a" sheetId="2" r:id="rId2"/>
    <sheet name="Deta. Ground Temp variation" sheetId="4" r:id="rId3"/>
    <sheet name="Cost Analysis Pictures" sheetId="6" r:id="rId4"/>
    <sheet name="Cost Analysis GLD Phoenix" sheetId="5" r:id="rId5"/>
    <sheet name="Horizontal Parametric" sheetId="7" r:id="rId6"/>
    <sheet name="Vertical Parametric" sheetId="8" r:id="rId7"/>
    <sheet name="Large Office Horizontal " sheetId="14" r:id="rId8"/>
    <sheet name="Large Office Vertical" sheetId="15" r:id="rId9"/>
    <sheet name="Excel Graphs" sheetId="9" r:id="rId10"/>
    <sheet name="Alternatives" sheetId="10" r:id="rId11"/>
    <sheet name="Alt Graphs" sheetId="11" r:id="rId12"/>
    <sheet name="Small Office Long range" sheetId="12" r:id="rId13"/>
    <sheet name="Large Office Long range" sheetId="13" r:id="rId14"/>
  </sheets>
  <externalReferences>
    <externalReference r:id="rId15"/>
    <externalReference r:id="rId16"/>
  </externalReferenc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X10" i="14" l="1"/>
  <c r="W167" i="15"/>
  <c r="AJ165" i="15"/>
  <c r="Z165" i="15"/>
  <c r="X165" i="15"/>
  <c r="AJ164" i="15"/>
  <c r="Z164" i="15"/>
  <c r="X164" i="15"/>
  <c r="AJ163" i="15"/>
  <c r="Z163" i="15"/>
  <c r="X163" i="15"/>
  <c r="AJ162" i="15"/>
  <c r="Z162" i="15"/>
  <c r="X162" i="15"/>
  <c r="AJ161" i="15"/>
  <c r="Z161" i="15"/>
  <c r="X161" i="15"/>
  <c r="AJ160" i="15"/>
  <c r="Z160" i="15"/>
  <c r="X160" i="15"/>
  <c r="AJ159" i="15"/>
  <c r="Z159" i="15"/>
  <c r="X159" i="15"/>
  <c r="AJ158" i="15"/>
  <c r="Z158" i="15"/>
  <c r="X158" i="15"/>
  <c r="AJ157" i="15"/>
  <c r="Z157" i="15"/>
  <c r="X157" i="15"/>
  <c r="AJ156" i="15"/>
  <c r="Z156" i="15"/>
  <c r="X156" i="15"/>
  <c r="AJ155" i="15"/>
  <c r="Z155" i="15"/>
  <c r="X155" i="15"/>
  <c r="AJ154" i="15"/>
  <c r="Z154" i="15"/>
  <c r="X154" i="15"/>
  <c r="AJ153" i="15"/>
  <c r="Z153" i="15"/>
  <c r="X153" i="15"/>
  <c r="AJ152" i="15"/>
  <c r="Z152" i="15"/>
  <c r="X152" i="15"/>
  <c r="AJ151" i="15"/>
  <c r="Z151" i="15"/>
  <c r="X151" i="15"/>
  <c r="AJ150" i="15"/>
  <c r="Z150" i="15"/>
  <c r="X150" i="15"/>
  <c r="AJ149" i="15"/>
  <c r="Z149" i="15"/>
  <c r="X149" i="15"/>
  <c r="AJ148" i="15"/>
  <c r="Z148" i="15"/>
  <c r="X148" i="15"/>
  <c r="AJ147" i="15"/>
  <c r="Z147" i="15"/>
  <c r="X147" i="15"/>
  <c r="AJ146" i="15"/>
  <c r="Z146" i="15"/>
  <c r="X146" i="15"/>
  <c r="AJ145" i="15"/>
  <c r="Z145" i="15"/>
  <c r="X145" i="15"/>
  <c r="AJ144" i="15"/>
  <c r="Z144" i="15"/>
  <c r="X144" i="15"/>
  <c r="AJ143" i="15"/>
  <c r="Z143" i="15"/>
  <c r="X143" i="15"/>
  <c r="AJ142" i="15"/>
  <c r="Z142" i="15"/>
  <c r="X142" i="15"/>
  <c r="AJ141" i="15"/>
  <c r="Z141" i="15"/>
  <c r="X141" i="15"/>
  <c r="AJ140" i="15"/>
  <c r="Z140" i="15"/>
  <c r="X140" i="15"/>
  <c r="AJ139" i="15"/>
  <c r="Z139" i="15"/>
  <c r="X139" i="15"/>
  <c r="AJ138" i="15"/>
  <c r="Z138" i="15"/>
  <c r="X138" i="15"/>
  <c r="AJ137" i="15"/>
  <c r="Z137" i="15"/>
  <c r="X137" i="15"/>
  <c r="AJ136" i="15"/>
  <c r="Z136" i="15"/>
  <c r="X136" i="15"/>
  <c r="AJ135" i="15"/>
  <c r="Z135" i="15"/>
  <c r="X135" i="15"/>
  <c r="AJ134" i="15"/>
  <c r="Z134" i="15"/>
  <c r="X134" i="15"/>
  <c r="AJ133" i="15"/>
  <c r="Z133" i="15"/>
  <c r="X133" i="15"/>
  <c r="AJ132" i="15"/>
  <c r="Z132" i="15"/>
  <c r="X132" i="15"/>
  <c r="AJ131" i="15"/>
  <c r="Z131" i="15"/>
  <c r="X131" i="15"/>
  <c r="AJ130" i="15"/>
  <c r="Z130" i="15"/>
  <c r="X130" i="15"/>
  <c r="AJ129" i="15"/>
  <c r="Z129" i="15"/>
  <c r="X129" i="15"/>
  <c r="AJ128" i="15"/>
  <c r="Z128" i="15"/>
  <c r="X128" i="15"/>
  <c r="AJ127" i="15"/>
  <c r="Z127" i="15"/>
  <c r="X127" i="15"/>
  <c r="AJ126" i="15"/>
  <c r="Z126" i="15"/>
  <c r="X126" i="15"/>
  <c r="AJ125" i="15"/>
  <c r="Z125" i="15"/>
  <c r="X125" i="15"/>
  <c r="AJ124" i="15"/>
  <c r="Z124" i="15"/>
  <c r="X124" i="15"/>
  <c r="AJ123" i="15"/>
  <c r="Z123" i="15"/>
  <c r="X123" i="15"/>
  <c r="AJ122" i="15"/>
  <c r="Z122" i="15"/>
  <c r="X122" i="15"/>
  <c r="AJ121" i="15"/>
  <c r="Z121" i="15"/>
  <c r="X121" i="15"/>
  <c r="AJ120" i="15"/>
  <c r="Z120" i="15"/>
  <c r="X120" i="15"/>
  <c r="AJ119" i="15"/>
  <c r="Z119" i="15"/>
  <c r="X119" i="15"/>
  <c r="AJ118" i="15"/>
  <c r="Z118" i="15"/>
  <c r="X118" i="15"/>
  <c r="AJ117" i="15"/>
  <c r="Z117" i="15"/>
  <c r="X117" i="15"/>
  <c r="AJ116" i="15"/>
  <c r="Z116" i="15"/>
  <c r="X116" i="15"/>
  <c r="AJ115" i="15"/>
  <c r="Z115" i="15"/>
  <c r="X115" i="15"/>
  <c r="AJ114" i="15"/>
  <c r="Z114" i="15"/>
  <c r="X114" i="15"/>
  <c r="AJ113" i="15"/>
  <c r="Z113" i="15"/>
  <c r="X113" i="15"/>
  <c r="AJ112" i="15"/>
  <c r="Z112" i="15"/>
  <c r="X112" i="15"/>
  <c r="AJ111" i="15"/>
  <c r="Z111" i="15"/>
  <c r="X111" i="15"/>
  <c r="AJ110" i="15"/>
  <c r="Z110" i="15"/>
  <c r="X110" i="15"/>
  <c r="AJ109" i="15"/>
  <c r="Z109" i="15"/>
  <c r="X109" i="15"/>
  <c r="AJ108" i="15"/>
  <c r="Z108" i="15"/>
  <c r="X108" i="15"/>
  <c r="AJ107" i="15"/>
  <c r="Z107" i="15"/>
  <c r="X107" i="15"/>
  <c r="AJ106" i="15"/>
  <c r="Z106" i="15"/>
  <c r="X106" i="15"/>
  <c r="AJ105" i="15"/>
  <c r="Z105" i="15"/>
  <c r="X105" i="15"/>
  <c r="AJ104" i="15"/>
  <c r="Z104" i="15"/>
  <c r="X104" i="15"/>
  <c r="AJ103" i="15"/>
  <c r="Z103" i="15"/>
  <c r="X103" i="15"/>
  <c r="AJ102" i="15"/>
  <c r="Z102" i="15"/>
  <c r="X102" i="15"/>
  <c r="AJ101" i="15"/>
  <c r="Z101" i="15"/>
  <c r="X101" i="15"/>
  <c r="AJ100" i="15"/>
  <c r="Z100" i="15"/>
  <c r="X100" i="15"/>
  <c r="AJ99" i="15"/>
  <c r="Z99" i="15"/>
  <c r="X99" i="15"/>
  <c r="AJ98" i="15"/>
  <c r="Z98" i="15"/>
  <c r="X98" i="15"/>
  <c r="AJ97" i="15"/>
  <c r="Z97" i="15"/>
  <c r="X97" i="15"/>
  <c r="AJ96" i="15"/>
  <c r="Z96" i="15"/>
  <c r="X96" i="15"/>
  <c r="AJ95" i="15"/>
  <c r="Z95" i="15"/>
  <c r="X95" i="15"/>
  <c r="AJ94" i="15"/>
  <c r="Z94" i="15"/>
  <c r="X94" i="15"/>
  <c r="AJ93" i="15"/>
  <c r="Z93" i="15"/>
  <c r="X93" i="15"/>
  <c r="AJ92" i="15"/>
  <c r="Z92" i="15"/>
  <c r="X92" i="15"/>
  <c r="AJ91" i="15"/>
  <c r="Z91" i="15"/>
  <c r="X91" i="15"/>
  <c r="AJ90" i="15"/>
  <c r="Z90" i="15"/>
  <c r="X90" i="15"/>
  <c r="AJ89" i="15"/>
  <c r="Z89" i="15"/>
  <c r="X89" i="15"/>
  <c r="AJ88" i="15"/>
  <c r="Z88" i="15"/>
  <c r="X88" i="15"/>
  <c r="AJ87" i="15"/>
  <c r="Z87" i="15"/>
  <c r="X87" i="15"/>
  <c r="AJ86" i="15"/>
  <c r="Z86" i="15"/>
  <c r="X86" i="15"/>
  <c r="AJ85" i="15"/>
  <c r="Z85" i="15"/>
  <c r="X85" i="15"/>
  <c r="AJ84" i="15"/>
  <c r="Z84" i="15"/>
  <c r="X84" i="15"/>
  <c r="AJ83" i="15"/>
  <c r="Z83" i="15"/>
  <c r="X83" i="15"/>
  <c r="AJ82" i="15"/>
  <c r="Z82" i="15"/>
  <c r="X82" i="15"/>
  <c r="AJ81" i="15"/>
  <c r="Z81" i="15"/>
  <c r="X81" i="15"/>
  <c r="AJ80" i="15"/>
  <c r="Z80" i="15"/>
  <c r="X80" i="15"/>
  <c r="AJ79" i="15"/>
  <c r="Z79" i="15"/>
  <c r="X79" i="15"/>
  <c r="AJ78" i="15"/>
  <c r="Z78" i="15"/>
  <c r="X78" i="15"/>
  <c r="AJ77" i="15"/>
  <c r="Z77" i="15"/>
  <c r="X77" i="15"/>
  <c r="AJ76" i="15"/>
  <c r="Z76" i="15"/>
  <c r="X76" i="15"/>
  <c r="AJ75" i="15"/>
  <c r="Z75" i="15"/>
  <c r="X75" i="15"/>
  <c r="AJ74" i="15"/>
  <c r="Z74" i="15"/>
  <c r="X74" i="15"/>
  <c r="AJ73" i="15"/>
  <c r="Z73" i="15"/>
  <c r="X73" i="15"/>
  <c r="AJ72" i="15"/>
  <c r="Z72" i="15"/>
  <c r="X72" i="15"/>
  <c r="AJ71" i="15"/>
  <c r="Z71" i="15"/>
  <c r="X71" i="15"/>
  <c r="AJ70" i="15"/>
  <c r="Z70" i="15"/>
  <c r="X70" i="15"/>
  <c r="AJ69" i="15"/>
  <c r="Z69" i="15"/>
  <c r="X69" i="15"/>
  <c r="AJ68" i="15"/>
  <c r="Z68" i="15"/>
  <c r="X68" i="15"/>
  <c r="AJ67" i="15"/>
  <c r="Z67" i="15"/>
  <c r="X67" i="15"/>
  <c r="AJ66" i="15"/>
  <c r="Z66" i="15"/>
  <c r="X66" i="15"/>
  <c r="AJ65" i="15"/>
  <c r="Z65" i="15"/>
  <c r="X65" i="15"/>
  <c r="AJ64" i="15"/>
  <c r="Z64" i="15"/>
  <c r="X64" i="15"/>
  <c r="AJ63" i="15"/>
  <c r="Z63" i="15"/>
  <c r="X63" i="15"/>
  <c r="AJ62" i="15"/>
  <c r="Z62" i="15"/>
  <c r="X62" i="15"/>
  <c r="AJ61" i="15"/>
  <c r="Z61" i="15"/>
  <c r="X61" i="15"/>
  <c r="AJ60" i="15"/>
  <c r="Z60" i="15"/>
  <c r="X60" i="15"/>
  <c r="AJ59" i="15"/>
  <c r="Z59" i="15"/>
  <c r="X59" i="15"/>
  <c r="AJ58" i="15"/>
  <c r="Z58" i="15"/>
  <c r="X58" i="15"/>
  <c r="AJ57" i="15"/>
  <c r="Z57" i="15"/>
  <c r="X57" i="15"/>
  <c r="AJ56" i="15"/>
  <c r="Z56" i="15"/>
  <c r="X56" i="15"/>
  <c r="AJ55" i="15"/>
  <c r="Z55" i="15"/>
  <c r="X55" i="15"/>
  <c r="AJ54" i="15"/>
  <c r="Z54" i="15"/>
  <c r="X54" i="15"/>
  <c r="AJ53" i="15"/>
  <c r="Z53" i="15"/>
  <c r="X53" i="15"/>
  <c r="AJ52" i="15"/>
  <c r="Z52" i="15"/>
  <c r="X52" i="15"/>
  <c r="AJ51" i="15"/>
  <c r="Z51" i="15"/>
  <c r="X51" i="15"/>
  <c r="AJ50" i="15"/>
  <c r="Z50" i="15"/>
  <c r="X50" i="15"/>
  <c r="AJ49" i="15"/>
  <c r="Z49" i="15"/>
  <c r="X49" i="15"/>
  <c r="AJ48" i="15"/>
  <c r="Z48" i="15"/>
  <c r="X48" i="15"/>
  <c r="AJ47" i="15"/>
  <c r="Z47" i="15"/>
  <c r="X47" i="15"/>
  <c r="AJ46" i="15"/>
  <c r="Z46" i="15"/>
  <c r="X46" i="15"/>
  <c r="AJ45" i="15"/>
  <c r="Z45" i="15"/>
  <c r="X45" i="15"/>
  <c r="AJ44" i="15"/>
  <c r="Z44" i="15"/>
  <c r="X44" i="15"/>
  <c r="AJ43" i="15"/>
  <c r="Z43" i="15"/>
  <c r="X43" i="15"/>
  <c r="AJ42" i="15"/>
  <c r="Z42" i="15"/>
  <c r="X42" i="15"/>
  <c r="AJ41" i="15"/>
  <c r="Z41" i="15"/>
  <c r="X41" i="15"/>
  <c r="AJ40" i="15"/>
  <c r="Z40" i="15"/>
  <c r="X40" i="15"/>
  <c r="AJ39" i="15"/>
  <c r="Z39" i="15"/>
  <c r="X39" i="15"/>
  <c r="AJ38" i="15"/>
  <c r="Z38" i="15"/>
  <c r="X38" i="15"/>
  <c r="AJ37" i="15"/>
  <c r="Z37" i="15"/>
  <c r="X37" i="15"/>
  <c r="AJ36" i="15"/>
  <c r="Z36" i="15"/>
  <c r="X36" i="15"/>
  <c r="AJ35" i="15"/>
  <c r="Z35" i="15"/>
  <c r="X35" i="15"/>
  <c r="AJ34" i="15"/>
  <c r="Z34" i="15"/>
  <c r="X34" i="15"/>
  <c r="AJ33" i="15"/>
  <c r="Z33" i="15"/>
  <c r="X33" i="15"/>
  <c r="AJ32" i="15"/>
  <c r="Z32" i="15"/>
  <c r="X32" i="15"/>
  <c r="AJ31" i="15"/>
  <c r="Z31" i="15"/>
  <c r="X31" i="15"/>
  <c r="AJ30" i="15"/>
  <c r="Z30" i="15"/>
  <c r="X30" i="15"/>
  <c r="AJ29" i="15"/>
  <c r="Z29" i="15"/>
  <c r="X29" i="15"/>
  <c r="AJ28" i="15"/>
  <c r="Z28" i="15"/>
  <c r="X28" i="15"/>
  <c r="AJ27" i="15"/>
  <c r="Z27" i="15"/>
  <c r="X27" i="15"/>
  <c r="AJ26" i="15"/>
  <c r="Z26" i="15"/>
  <c r="X26" i="15"/>
  <c r="AJ25" i="15"/>
  <c r="Z25" i="15"/>
  <c r="X25" i="15"/>
  <c r="AJ24" i="15"/>
  <c r="Z24" i="15"/>
  <c r="X24" i="15"/>
  <c r="AJ23" i="15"/>
  <c r="Z23" i="15"/>
  <c r="X23" i="15"/>
  <c r="AJ22" i="15"/>
  <c r="Z22" i="15"/>
  <c r="X22" i="15"/>
  <c r="AJ21" i="15"/>
  <c r="Z21" i="15"/>
  <c r="X21" i="15"/>
  <c r="AJ20" i="15"/>
  <c r="Z20" i="15"/>
  <c r="X20" i="15"/>
  <c r="AJ19" i="15"/>
  <c r="Z19" i="15"/>
  <c r="X19" i="15"/>
  <c r="AJ18" i="15"/>
  <c r="Z18" i="15"/>
  <c r="X18" i="15"/>
  <c r="AJ17" i="15"/>
  <c r="Z17" i="15"/>
  <c r="X17" i="15"/>
  <c r="AJ16" i="15"/>
  <c r="Z16" i="15"/>
  <c r="X16" i="15"/>
  <c r="AJ15" i="15"/>
  <c r="Z15" i="15"/>
  <c r="X15" i="15"/>
  <c r="AJ14" i="15"/>
  <c r="Z14" i="15"/>
  <c r="X14" i="15"/>
  <c r="AJ13" i="15"/>
  <c r="Z13" i="15"/>
  <c r="X13" i="15"/>
  <c r="AJ12" i="15"/>
  <c r="Z12" i="15"/>
  <c r="X12" i="15"/>
  <c r="AJ11" i="15"/>
  <c r="Z11" i="15"/>
  <c r="X11" i="15"/>
  <c r="AJ10" i="15"/>
  <c r="Z10" i="15"/>
  <c r="X10" i="15"/>
  <c r="W167" i="14"/>
  <c r="AI165" i="14"/>
  <c r="Z165" i="14"/>
  <c r="X165" i="14"/>
  <c r="AI164" i="14"/>
  <c r="Z164" i="14"/>
  <c r="X164" i="14"/>
  <c r="AI163" i="14"/>
  <c r="Z163" i="14"/>
  <c r="X163" i="14"/>
  <c r="AI162" i="14"/>
  <c r="Z162" i="14"/>
  <c r="X162" i="14"/>
  <c r="AI161" i="14"/>
  <c r="Z161" i="14"/>
  <c r="X161" i="14"/>
  <c r="AI160" i="14"/>
  <c r="Z160" i="14"/>
  <c r="X160" i="14"/>
  <c r="AI159" i="14"/>
  <c r="Z159" i="14"/>
  <c r="X159" i="14"/>
  <c r="AI158" i="14"/>
  <c r="Z158" i="14"/>
  <c r="X158" i="14"/>
  <c r="AI157" i="14"/>
  <c r="Z157" i="14"/>
  <c r="X157" i="14"/>
  <c r="AI156" i="14"/>
  <c r="Z156" i="14"/>
  <c r="X156" i="14"/>
  <c r="AI155" i="14"/>
  <c r="Z155" i="14"/>
  <c r="X155" i="14"/>
  <c r="AI154" i="14"/>
  <c r="Z154" i="14"/>
  <c r="X154" i="14"/>
  <c r="AI153" i="14"/>
  <c r="Z153" i="14"/>
  <c r="X153" i="14"/>
  <c r="AI152" i="14"/>
  <c r="Z152" i="14"/>
  <c r="X152" i="14"/>
  <c r="AI151" i="14"/>
  <c r="Z151" i="14"/>
  <c r="X151" i="14"/>
  <c r="AI150" i="14"/>
  <c r="Z150" i="14"/>
  <c r="X150" i="14"/>
  <c r="AI149" i="14"/>
  <c r="Z149" i="14"/>
  <c r="X149" i="14"/>
  <c r="AI148" i="14"/>
  <c r="Z148" i="14"/>
  <c r="X148" i="14"/>
  <c r="AI147" i="14"/>
  <c r="Z147" i="14"/>
  <c r="X147" i="14"/>
  <c r="AI146" i="14"/>
  <c r="Z146" i="14"/>
  <c r="X146" i="14"/>
  <c r="AI145" i="14"/>
  <c r="Z145" i="14"/>
  <c r="X145" i="14"/>
  <c r="AI144" i="14"/>
  <c r="Z144" i="14"/>
  <c r="X144" i="14"/>
  <c r="AI143" i="14"/>
  <c r="Z143" i="14"/>
  <c r="X143" i="14"/>
  <c r="AI142" i="14"/>
  <c r="Z142" i="14"/>
  <c r="X142" i="14"/>
  <c r="AI141" i="14"/>
  <c r="Z141" i="14"/>
  <c r="X141" i="14"/>
  <c r="AI140" i="14"/>
  <c r="Z140" i="14"/>
  <c r="X140" i="14"/>
  <c r="AI139" i="14"/>
  <c r="Z139" i="14"/>
  <c r="X139" i="14"/>
  <c r="AI138" i="14"/>
  <c r="Z138" i="14"/>
  <c r="X138" i="14"/>
  <c r="AI137" i="14"/>
  <c r="Z137" i="14"/>
  <c r="X137" i="14"/>
  <c r="AI136" i="14"/>
  <c r="Z136" i="14"/>
  <c r="X136" i="14"/>
  <c r="AI135" i="14"/>
  <c r="Z135" i="14"/>
  <c r="X135" i="14"/>
  <c r="AI134" i="14"/>
  <c r="Z134" i="14"/>
  <c r="X134" i="14"/>
  <c r="AI133" i="14"/>
  <c r="Z133" i="14"/>
  <c r="X133" i="14"/>
  <c r="AI132" i="14"/>
  <c r="Z132" i="14"/>
  <c r="X132" i="14"/>
  <c r="AI131" i="14"/>
  <c r="Z131" i="14"/>
  <c r="X131" i="14"/>
  <c r="AI130" i="14"/>
  <c r="Z130" i="14"/>
  <c r="X130" i="14"/>
  <c r="AI129" i="14"/>
  <c r="Z129" i="14"/>
  <c r="X129" i="14"/>
  <c r="AI128" i="14"/>
  <c r="Z128" i="14"/>
  <c r="X128" i="14"/>
  <c r="AI127" i="14"/>
  <c r="Z127" i="14"/>
  <c r="X127" i="14"/>
  <c r="AI126" i="14"/>
  <c r="Z126" i="14"/>
  <c r="X126" i="14"/>
  <c r="AI125" i="14"/>
  <c r="Z125" i="14"/>
  <c r="X125" i="14"/>
  <c r="AI124" i="14"/>
  <c r="Z124" i="14"/>
  <c r="X124" i="14"/>
  <c r="AI123" i="14"/>
  <c r="Z123" i="14"/>
  <c r="X123" i="14"/>
  <c r="AI122" i="14"/>
  <c r="Z122" i="14"/>
  <c r="X122" i="14"/>
  <c r="AI121" i="14"/>
  <c r="Z121" i="14"/>
  <c r="X121" i="14"/>
  <c r="AI120" i="14"/>
  <c r="Z120" i="14"/>
  <c r="X120" i="14"/>
  <c r="AI119" i="14"/>
  <c r="Z119" i="14"/>
  <c r="X119" i="14"/>
  <c r="AI118" i="14"/>
  <c r="Z118" i="14"/>
  <c r="X118" i="14"/>
  <c r="AI117" i="14"/>
  <c r="Z117" i="14"/>
  <c r="X117" i="14"/>
  <c r="AI116" i="14"/>
  <c r="Z116" i="14"/>
  <c r="X116" i="14"/>
  <c r="AI115" i="14"/>
  <c r="Z115" i="14"/>
  <c r="X115" i="14"/>
  <c r="AI114" i="14"/>
  <c r="Z114" i="14"/>
  <c r="X114" i="14"/>
  <c r="AI113" i="14"/>
  <c r="Z113" i="14"/>
  <c r="X113" i="14"/>
  <c r="AI112" i="14"/>
  <c r="Z112" i="14"/>
  <c r="X112" i="14"/>
  <c r="AI111" i="14"/>
  <c r="Z111" i="14"/>
  <c r="X111" i="14"/>
  <c r="AI110" i="14"/>
  <c r="Z110" i="14"/>
  <c r="X110" i="14"/>
  <c r="AI109" i="14"/>
  <c r="Z109" i="14"/>
  <c r="X109" i="14"/>
  <c r="AI108" i="14"/>
  <c r="Z108" i="14"/>
  <c r="X108" i="14"/>
  <c r="AI107" i="14"/>
  <c r="Z107" i="14"/>
  <c r="X107" i="14"/>
  <c r="AI106" i="14"/>
  <c r="Z106" i="14"/>
  <c r="X106" i="14"/>
  <c r="AI105" i="14"/>
  <c r="Z105" i="14"/>
  <c r="X105" i="14"/>
  <c r="AI104" i="14"/>
  <c r="Z104" i="14"/>
  <c r="X104" i="14"/>
  <c r="AI103" i="14"/>
  <c r="Z103" i="14"/>
  <c r="X103" i="14"/>
  <c r="AI102" i="14"/>
  <c r="Z102" i="14"/>
  <c r="X102" i="14"/>
  <c r="AI101" i="14"/>
  <c r="Z101" i="14"/>
  <c r="X101" i="14"/>
  <c r="AI100" i="14"/>
  <c r="Z100" i="14"/>
  <c r="X100" i="14"/>
  <c r="AI99" i="14"/>
  <c r="Z99" i="14"/>
  <c r="X99" i="14"/>
  <c r="AI98" i="14"/>
  <c r="Z98" i="14"/>
  <c r="X98" i="14"/>
  <c r="AI97" i="14"/>
  <c r="Z97" i="14"/>
  <c r="X97" i="14"/>
  <c r="AI96" i="14"/>
  <c r="Z96" i="14"/>
  <c r="X96" i="14"/>
  <c r="AI95" i="14"/>
  <c r="Z95" i="14"/>
  <c r="X95" i="14"/>
  <c r="AI94" i="14"/>
  <c r="Z94" i="14"/>
  <c r="X94" i="14"/>
  <c r="AI93" i="14"/>
  <c r="Z93" i="14"/>
  <c r="X93" i="14"/>
  <c r="AI92" i="14"/>
  <c r="Z92" i="14"/>
  <c r="X92" i="14"/>
  <c r="AI91" i="14"/>
  <c r="Z91" i="14"/>
  <c r="X91" i="14"/>
  <c r="AI90" i="14"/>
  <c r="Z90" i="14"/>
  <c r="X90" i="14"/>
  <c r="AI89" i="14"/>
  <c r="Z89" i="14"/>
  <c r="X89" i="14"/>
  <c r="AI88" i="14"/>
  <c r="Z88" i="14"/>
  <c r="X88" i="14"/>
  <c r="AI87" i="14"/>
  <c r="Z87" i="14"/>
  <c r="X87" i="14"/>
  <c r="AI86" i="14"/>
  <c r="Z86" i="14"/>
  <c r="X86" i="14"/>
  <c r="AI85" i="14"/>
  <c r="Z85" i="14"/>
  <c r="X85" i="14"/>
  <c r="AI84" i="14"/>
  <c r="Z84" i="14"/>
  <c r="X84" i="14"/>
  <c r="AI83" i="14"/>
  <c r="Z83" i="14"/>
  <c r="X83" i="14"/>
  <c r="AI82" i="14"/>
  <c r="Z82" i="14"/>
  <c r="X82" i="14"/>
  <c r="AI81" i="14"/>
  <c r="Z81" i="14"/>
  <c r="X81" i="14"/>
  <c r="AI80" i="14"/>
  <c r="Z80" i="14"/>
  <c r="X80" i="14"/>
  <c r="AI79" i="14"/>
  <c r="Z79" i="14"/>
  <c r="X79" i="14"/>
  <c r="AI78" i="14"/>
  <c r="Z78" i="14"/>
  <c r="X78" i="14"/>
  <c r="AI77" i="14"/>
  <c r="Z77" i="14"/>
  <c r="X77" i="14"/>
  <c r="AI76" i="14"/>
  <c r="Z76" i="14"/>
  <c r="X76" i="14"/>
  <c r="AI75" i="14"/>
  <c r="Z75" i="14"/>
  <c r="X75" i="14"/>
  <c r="AI74" i="14"/>
  <c r="Z74" i="14"/>
  <c r="X74" i="14"/>
  <c r="AI73" i="14"/>
  <c r="Z73" i="14"/>
  <c r="X73" i="14"/>
  <c r="AI72" i="14"/>
  <c r="Z72" i="14"/>
  <c r="X72" i="14"/>
  <c r="AI71" i="14"/>
  <c r="Z71" i="14"/>
  <c r="X71" i="14"/>
  <c r="AI70" i="14"/>
  <c r="Z70" i="14"/>
  <c r="X70" i="14"/>
  <c r="AI69" i="14"/>
  <c r="Z69" i="14"/>
  <c r="X69" i="14"/>
  <c r="AI68" i="14"/>
  <c r="Z68" i="14"/>
  <c r="X68" i="14"/>
  <c r="AI67" i="14"/>
  <c r="Z67" i="14"/>
  <c r="X67" i="14"/>
  <c r="AI66" i="14"/>
  <c r="Z66" i="14"/>
  <c r="X66" i="14"/>
  <c r="AI65" i="14"/>
  <c r="Z65" i="14"/>
  <c r="X65" i="14"/>
  <c r="AI64" i="14"/>
  <c r="Z64" i="14"/>
  <c r="X64" i="14"/>
  <c r="AI63" i="14"/>
  <c r="Z63" i="14"/>
  <c r="X63" i="14"/>
  <c r="AI62" i="14"/>
  <c r="Z62" i="14"/>
  <c r="X62" i="14"/>
  <c r="AI61" i="14"/>
  <c r="Z61" i="14"/>
  <c r="X61" i="14"/>
  <c r="AI60" i="14"/>
  <c r="Z60" i="14"/>
  <c r="X60" i="14"/>
  <c r="AI59" i="14"/>
  <c r="Z59" i="14"/>
  <c r="X59" i="14"/>
  <c r="AI58" i="14"/>
  <c r="Z58" i="14"/>
  <c r="X58" i="14"/>
  <c r="AI57" i="14"/>
  <c r="Z57" i="14"/>
  <c r="X57" i="14"/>
  <c r="AI56" i="14"/>
  <c r="Z56" i="14"/>
  <c r="X56" i="14"/>
  <c r="AI55" i="14"/>
  <c r="Z55" i="14"/>
  <c r="X55" i="14"/>
  <c r="AI54" i="14"/>
  <c r="Z54" i="14"/>
  <c r="X54" i="14"/>
  <c r="AI53" i="14"/>
  <c r="Z53" i="14"/>
  <c r="X53" i="14"/>
  <c r="AI52" i="14"/>
  <c r="Z52" i="14"/>
  <c r="X52" i="14"/>
  <c r="AI51" i="14"/>
  <c r="Z51" i="14"/>
  <c r="X51" i="14"/>
  <c r="AI50" i="14"/>
  <c r="Z50" i="14"/>
  <c r="X50" i="14"/>
  <c r="AI49" i="14"/>
  <c r="Z49" i="14"/>
  <c r="X49" i="14"/>
  <c r="AI48" i="14"/>
  <c r="Z48" i="14"/>
  <c r="X48" i="14"/>
  <c r="AI47" i="14"/>
  <c r="Z47" i="14"/>
  <c r="X47" i="14"/>
  <c r="AI46" i="14"/>
  <c r="Z46" i="14"/>
  <c r="X46" i="14"/>
  <c r="AI45" i="14"/>
  <c r="Z45" i="14"/>
  <c r="X45" i="14"/>
  <c r="AI44" i="14"/>
  <c r="Z44" i="14"/>
  <c r="X44" i="14"/>
  <c r="AI43" i="14"/>
  <c r="Z43" i="14"/>
  <c r="X43" i="14"/>
  <c r="AI42" i="14"/>
  <c r="Z42" i="14"/>
  <c r="X42" i="14"/>
  <c r="AI41" i="14"/>
  <c r="Z41" i="14"/>
  <c r="X41" i="14"/>
  <c r="AI40" i="14"/>
  <c r="Z40" i="14"/>
  <c r="X40" i="14"/>
  <c r="AI39" i="14"/>
  <c r="Z39" i="14"/>
  <c r="X39" i="14"/>
  <c r="AI38" i="14"/>
  <c r="Z38" i="14"/>
  <c r="X38" i="14"/>
  <c r="AI37" i="14"/>
  <c r="Z37" i="14"/>
  <c r="X37" i="14"/>
  <c r="AI36" i="14"/>
  <c r="Z36" i="14"/>
  <c r="X36" i="14"/>
  <c r="AI35" i="14"/>
  <c r="Z35" i="14"/>
  <c r="X35" i="14"/>
  <c r="AI34" i="14"/>
  <c r="Z34" i="14"/>
  <c r="X34" i="14"/>
  <c r="AI33" i="14"/>
  <c r="Z33" i="14"/>
  <c r="X33" i="14"/>
  <c r="AI32" i="14"/>
  <c r="Z32" i="14"/>
  <c r="X32" i="14"/>
  <c r="AI31" i="14"/>
  <c r="Z31" i="14"/>
  <c r="X31" i="14"/>
  <c r="AI30" i="14"/>
  <c r="Z30" i="14"/>
  <c r="X30" i="14"/>
  <c r="AI29" i="14"/>
  <c r="Z29" i="14"/>
  <c r="X29" i="14"/>
  <c r="AI28" i="14"/>
  <c r="Z28" i="14"/>
  <c r="X28" i="14"/>
  <c r="AI27" i="14"/>
  <c r="Z27" i="14"/>
  <c r="X27" i="14"/>
  <c r="AI26" i="14"/>
  <c r="Z26" i="14"/>
  <c r="X26" i="14"/>
  <c r="AI25" i="14"/>
  <c r="Z25" i="14"/>
  <c r="X25" i="14"/>
  <c r="AI24" i="14"/>
  <c r="Z24" i="14"/>
  <c r="X24" i="14"/>
  <c r="AI23" i="14"/>
  <c r="Z23" i="14"/>
  <c r="X23" i="14"/>
  <c r="AI22" i="14"/>
  <c r="Z22" i="14"/>
  <c r="X22" i="14"/>
  <c r="AI21" i="14"/>
  <c r="Z21" i="14"/>
  <c r="X21" i="14"/>
  <c r="AI20" i="14"/>
  <c r="Z20" i="14"/>
  <c r="X20" i="14"/>
  <c r="AI19" i="14"/>
  <c r="Z19" i="14"/>
  <c r="X19" i="14"/>
  <c r="AI18" i="14"/>
  <c r="Z18" i="14"/>
  <c r="X18" i="14"/>
  <c r="AI17" i="14"/>
  <c r="Z17" i="14"/>
  <c r="X17" i="14"/>
  <c r="AI16" i="14"/>
  <c r="Z16" i="14"/>
  <c r="X16" i="14"/>
  <c r="AI15" i="14"/>
  <c r="Z15" i="14"/>
  <c r="X15" i="14"/>
  <c r="AI14" i="14"/>
  <c r="Z14" i="14"/>
  <c r="X14" i="14"/>
  <c r="AI13" i="14"/>
  <c r="Z13" i="14"/>
  <c r="X13" i="14"/>
  <c r="AI12" i="14"/>
  <c r="Z12" i="14"/>
  <c r="X12" i="14"/>
  <c r="AI11" i="14"/>
  <c r="Z11" i="14"/>
  <c r="X11" i="14"/>
  <c r="AI10" i="14"/>
  <c r="Z10" i="14"/>
  <c r="I144" i="13"/>
  <c r="H144" i="13"/>
  <c r="I143" i="13"/>
  <c r="H143" i="13"/>
  <c r="I142" i="13"/>
  <c r="H142" i="13"/>
  <c r="I141" i="13"/>
  <c r="H141" i="13"/>
  <c r="I140" i="13"/>
  <c r="H140" i="13"/>
  <c r="I139" i="13"/>
  <c r="H139" i="13"/>
  <c r="I138" i="13"/>
  <c r="H138" i="13"/>
  <c r="I137" i="13"/>
  <c r="H137" i="13"/>
  <c r="I136" i="13"/>
  <c r="H136" i="13"/>
  <c r="I135" i="13"/>
  <c r="H135" i="13"/>
  <c r="I134" i="13"/>
  <c r="H134" i="13"/>
  <c r="I133" i="13"/>
  <c r="H133" i="13"/>
  <c r="I132" i="13"/>
  <c r="H132" i="13"/>
  <c r="I131" i="13"/>
  <c r="H131" i="13"/>
  <c r="I130" i="13"/>
  <c r="H130" i="13"/>
  <c r="I129" i="13"/>
  <c r="H129" i="13"/>
  <c r="I128" i="13"/>
  <c r="H128" i="13"/>
  <c r="I127" i="13"/>
  <c r="H127" i="13"/>
  <c r="I126" i="13"/>
  <c r="H126" i="13"/>
  <c r="I125" i="13"/>
  <c r="H125" i="13"/>
  <c r="I124" i="13"/>
  <c r="H124" i="13"/>
  <c r="I123" i="13"/>
  <c r="H123" i="13"/>
  <c r="I122" i="13"/>
  <c r="H122" i="13"/>
  <c r="I121" i="13"/>
  <c r="H121" i="13"/>
  <c r="I120" i="13"/>
  <c r="H120" i="13"/>
  <c r="I119" i="13"/>
  <c r="H119" i="13"/>
  <c r="I118" i="13"/>
  <c r="H118" i="13"/>
  <c r="I117" i="13"/>
  <c r="H117" i="13"/>
  <c r="I116" i="13"/>
  <c r="H116" i="13"/>
  <c r="I115" i="13"/>
  <c r="H115" i="13"/>
  <c r="I114" i="13"/>
  <c r="H114" i="13"/>
  <c r="I113" i="13"/>
  <c r="H113" i="13"/>
  <c r="I112" i="13"/>
  <c r="H112" i="13"/>
  <c r="I111" i="13"/>
  <c r="H111" i="13"/>
  <c r="I110" i="13"/>
  <c r="H110" i="13"/>
  <c r="I109" i="13"/>
  <c r="H109" i="13"/>
  <c r="I108" i="13"/>
  <c r="H108" i="13"/>
  <c r="I107" i="13"/>
  <c r="H107" i="13"/>
  <c r="I106" i="13"/>
  <c r="H106" i="13"/>
  <c r="I105" i="13"/>
  <c r="H105" i="13"/>
  <c r="I104" i="13"/>
  <c r="H104" i="13"/>
  <c r="I103" i="13"/>
  <c r="H103" i="13"/>
  <c r="I102" i="13"/>
  <c r="H102" i="13"/>
  <c r="I101" i="13"/>
  <c r="H101" i="13"/>
  <c r="I100" i="13"/>
  <c r="H100" i="13"/>
  <c r="I99" i="13"/>
  <c r="H99" i="13"/>
  <c r="I98" i="13"/>
  <c r="H98" i="13"/>
  <c r="I97" i="13"/>
  <c r="H97" i="13"/>
  <c r="I96" i="13"/>
  <c r="H96" i="13"/>
  <c r="I95" i="13"/>
  <c r="H95" i="13"/>
  <c r="I94" i="13"/>
  <c r="H94" i="13"/>
  <c r="I93" i="13"/>
  <c r="H93" i="13"/>
  <c r="I92" i="13"/>
  <c r="H92" i="13"/>
  <c r="I91" i="13"/>
  <c r="H91" i="13"/>
  <c r="I90" i="13"/>
  <c r="H90" i="13"/>
  <c r="I89" i="13"/>
  <c r="H89" i="13"/>
  <c r="I88" i="13"/>
  <c r="H88" i="13"/>
  <c r="I87" i="13"/>
  <c r="H87" i="13"/>
  <c r="I86" i="13"/>
  <c r="H86" i="13"/>
  <c r="I85" i="13"/>
  <c r="H85" i="13"/>
  <c r="I84" i="13"/>
  <c r="H84" i="13"/>
  <c r="I83" i="13"/>
  <c r="H83" i="13"/>
  <c r="I82" i="13"/>
  <c r="H82" i="13"/>
  <c r="I81" i="13"/>
  <c r="H81" i="13"/>
  <c r="I80" i="13"/>
  <c r="H80" i="13"/>
  <c r="I79" i="13"/>
  <c r="H79" i="13"/>
  <c r="I78" i="13"/>
  <c r="H78" i="13"/>
  <c r="I77" i="13"/>
  <c r="H77" i="13"/>
  <c r="I76" i="13"/>
  <c r="H76" i="13"/>
  <c r="I75" i="13"/>
  <c r="H75" i="13"/>
  <c r="I74" i="13"/>
  <c r="H74" i="13"/>
  <c r="I73" i="13"/>
  <c r="H73" i="13"/>
  <c r="I72" i="13"/>
  <c r="H72" i="13"/>
  <c r="I71" i="13"/>
  <c r="H71" i="13"/>
  <c r="I70" i="13"/>
  <c r="H70" i="13"/>
  <c r="I69" i="13"/>
  <c r="H69" i="13"/>
  <c r="I68" i="13"/>
  <c r="H68" i="13"/>
  <c r="I67" i="13"/>
  <c r="H67" i="13"/>
  <c r="I66" i="13"/>
  <c r="H66" i="13"/>
  <c r="I65" i="13"/>
  <c r="H65" i="13"/>
  <c r="I64" i="13"/>
  <c r="H64" i="13"/>
  <c r="I63" i="13"/>
  <c r="H63" i="13"/>
  <c r="I62" i="13"/>
  <c r="H62" i="13"/>
  <c r="I61" i="13"/>
  <c r="H61" i="13"/>
  <c r="I60" i="13"/>
  <c r="H60" i="13"/>
  <c r="I59" i="13"/>
  <c r="H59" i="13"/>
  <c r="I58" i="13"/>
  <c r="H58" i="13"/>
  <c r="I57" i="13"/>
  <c r="H57" i="13"/>
  <c r="I56" i="13"/>
  <c r="H56" i="13"/>
  <c r="I55" i="13"/>
  <c r="H55" i="13"/>
  <c r="I54" i="13"/>
  <c r="H54" i="13"/>
  <c r="I53" i="13"/>
  <c r="H53" i="13"/>
  <c r="I52" i="13"/>
  <c r="H52" i="13"/>
  <c r="I51" i="13"/>
  <c r="H51" i="13"/>
  <c r="I50" i="13"/>
  <c r="H50" i="13"/>
  <c r="I49" i="13"/>
  <c r="H49" i="13"/>
  <c r="I48" i="13"/>
  <c r="H48" i="13"/>
  <c r="I47" i="13"/>
  <c r="H47" i="13"/>
  <c r="I46" i="13"/>
  <c r="H46" i="13"/>
  <c r="I45" i="13"/>
  <c r="H45" i="13"/>
  <c r="I44" i="13"/>
  <c r="H44" i="13"/>
  <c r="I43" i="13"/>
  <c r="H43" i="13"/>
  <c r="I42" i="13"/>
  <c r="H42" i="13"/>
  <c r="I41" i="13"/>
  <c r="H41" i="13"/>
  <c r="I40" i="13"/>
  <c r="H40" i="13"/>
  <c r="I39" i="13"/>
  <c r="H39" i="13"/>
  <c r="I38" i="13"/>
  <c r="H38" i="13"/>
  <c r="I37" i="13"/>
  <c r="H37" i="13"/>
  <c r="I36" i="13"/>
  <c r="H36" i="13"/>
  <c r="I35" i="13"/>
  <c r="H35" i="13"/>
  <c r="I34" i="13"/>
  <c r="H34" i="13"/>
  <c r="I33" i="13"/>
  <c r="H33" i="13"/>
  <c r="I32" i="13"/>
  <c r="H32" i="13"/>
  <c r="I31" i="13"/>
  <c r="H31" i="13"/>
  <c r="I30" i="13"/>
  <c r="H30" i="13"/>
  <c r="I29" i="13"/>
  <c r="H29" i="13"/>
  <c r="I28" i="13"/>
  <c r="H28" i="13"/>
  <c r="I27" i="13"/>
  <c r="H27" i="13"/>
  <c r="I26" i="13"/>
  <c r="H26" i="13"/>
  <c r="I25" i="13"/>
  <c r="H25" i="13"/>
  <c r="I24" i="13"/>
  <c r="H24" i="13"/>
  <c r="I23" i="13"/>
  <c r="H23" i="13"/>
  <c r="I22" i="13"/>
  <c r="H22" i="13"/>
  <c r="I21" i="13"/>
  <c r="H21" i="13"/>
  <c r="I20" i="13"/>
  <c r="H20" i="13"/>
  <c r="I19" i="13"/>
  <c r="H19" i="13"/>
  <c r="I18" i="13"/>
  <c r="H18" i="13"/>
  <c r="I17" i="13"/>
  <c r="H17" i="13"/>
  <c r="I16" i="13"/>
  <c r="H16" i="13"/>
  <c r="I15" i="13"/>
  <c r="H15" i="13"/>
  <c r="I14" i="13"/>
  <c r="H14" i="13"/>
  <c r="I13" i="13"/>
  <c r="H13" i="13"/>
  <c r="I12" i="13"/>
  <c r="H12" i="13"/>
  <c r="I11" i="13"/>
  <c r="H11" i="13"/>
  <c r="I10" i="13"/>
  <c r="H10" i="13"/>
  <c r="I9" i="13"/>
  <c r="H9" i="13"/>
  <c r="I8" i="13"/>
  <c r="H8" i="13"/>
  <c r="I7" i="13"/>
  <c r="H7" i="13"/>
  <c r="I6" i="13"/>
  <c r="H6" i="13"/>
  <c r="I5" i="13"/>
  <c r="H5" i="13"/>
  <c r="I4" i="13"/>
  <c r="H4" i="13"/>
  <c r="I3" i="13"/>
  <c r="H3" i="13"/>
  <c r="I2" i="13"/>
  <c r="H2" i="13"/>
  <c r="Z160" i="8"/>
  <c r="X160" i="8"/>
  <c r="Z148" i="8"/>
  <c r="X148" i="8"/>
  <c r="Z136" i="8"/>
  <c r="X136" i="8"/>
  <c r="Z124" i="8"/>
  <c r="AJ112" i="8"/>
  <c r="X124" i="8"/>
  <c r="Z112" i="8"/>
  <c r="X112" i="8"/>
  <c r="Z100" i="8"/>
  <c r="X100" i="8"/>
  <c r="Z88" i="8"/>
  <c r="X88" i="8"/>
  <c r="Z76" i="8"/>
  <c r="X76" i="8"/>
  <c r="Z64" i="8"/>
  <c r="X64" i="8"/>
  <c r="Z52" i="8"/>
  <c r="X52" i="8"/>
  <c r="Z40" i="8"/>
  <c r="X40" i="8"/>
  <c r="Z28" i="8"/>
  <c r="X28" i="8"/>
  <c r="Z16" i="8"/>
  <c r="X16" i="8"/>
  <c r="AJ16" i="8"/>
  <c r="AJ28" i="8"/>
  <c r="AJ40" i="8"/>
  <c r="AJ52" i="8"/>
  <c r="AJ64" i="8"/>
  <c r="AJ76" i="8"/>
  <c r="AJ88" i="8"/>
  <c r="AJ100" i="8"/>
  <c r="AJ124" i="8"/>
  <c r="AJ136" i="8"/>
  <c r="AJ148" i="8"/>
  <c r="AJ160" i="8"/>
  <c r="Z160" i="7"/>
  <c r="X160" i="7"/>
  <c r="Z148" i="7"/>
  <c r="X148" i="7"/>
  <c r="Z136" i="7"/>
  <c r="X136" i="7"/>
  <c r="Z124" i="7"/>
  <c r="X124" i="7"/>
  <c r="Z112" i="7"/>
  <c r="X112" i="7"/>
  <c r="Z100" i="7"/>
  <c r="X100" i="7"/>
  <c r="Z88" i="7"/>
  <c r="X88" i="7"/>
  <c r="Z76" i="7"/>
  <c r="X76" i="7"/>
  <c r="Z64" i="7"/>
  <c r="X64" i="7"/>
  <c r="Z52" i="7"/>
  <c r="X52" i="7"/>
  <c r="Z40" i="7"/>
  <c r="X40" i="7"/>
  <c r="Z28" i="7"/>
  <c r="X28" i="7"/>
  <c r="Z16" i="7"/>
  <c r="X16" i="7"/>
  <c r="AI160" i="7"/>
  <c r="AI148" i="7"/>
  <c r="AI136" i="7"/>
  <c r="AI124" i="7"/>
  <c r="AI112" i="7"/>
  <c r="AI100" i="7"/>
  <c r="AI88" i="7"/>
  <c r="AI76" i="7"/>
  <c r="AI64" i="7"/>
  <c r="AI52" i="7"/>
  <c r="AI40" i="7"/>
  <c r="AI28" i="7"/>
  <c r="AI16" i="7"/>
  <c r="I144" i="12"/>
  <c r="H144" i="12"/>
  <c r="I143" i="12"/>
  <c r="H143" i="12"/>
  <c r="I142" i="12"/>
  <c r="H142" i="12"/>
  <c r="I141" i="12"/>
  <c r="H141" i="12"/>
  <c r="I140" i="12"/>
  <c r="H140" i="12"/>
  <c r="I139" i="12"/>
  <c r="H139" i="12"/>
  <c r="I138" i="12"/>
  <c r="H138" i="12"/>
  <c r="I137" i="12"/>
  <c r="H137" i="12"/>
  <c r="I136" i="12"/>
  <c r="H136" i="12"/>
  <c r="I135" i="12"/>
  <c r="H135" i="12"/>
  <c r="I134" i="12"/>
  <c r="H134" i="12"/>
  <c r="I133" i="12"/>
  <c r="H133" i="12"/>
  <c r="I132" i="12"/>
  <c r="H132" i="12"/>
  <c r="I131" i="12"/>
  <c r="H131" i="12"/>
  <c r="I130" i="12"/>
  <c r="H130" i="12"/>
  <c r="I129" i="12"/>
  <c r="H129" i="12"/>
  <c r="I128" i="12"/>
  <c r="H128" i="12"/>
  <c r="I127" i="12"/>
  <c r="H127" i="12"/>
  <c r="I126" i="12"/>
  <c r="H126" i="12"/>
  <c r="I125" i="12"/>
  <c r="H125" i="12"/>
  <c r="I124" i="12"/>
  <c r="H124" i="12"/>
  <c r="I123" i="12"/>
  <c r="H123" i="12"/>
  <c r="I122" i="12"/>
  <c r="H122" i="12"/>
  <c r="I121" i="12"/>
  <c r="H121" i="12"/>
  <c r="I120" i="12"/>
  <c r="H120" i="12"/>
  <c r="I119" i="12"/>
  <c r="H119" i="12"/>
  <c r="I118" i="12"/>
  <c r="H118" i="12"/>
  <c r="I117" i="12"/>
  <c r="H117" i="12"/>
  <c r="I116" i="12"/>
  <c r="H116" i="12"/>
  <c r="I115" i="12"/>
  <c r="H115" i="12"/>
  <c r="I114" i="12"/>
  <c r="H114" i="12"/>
  <c r="I113" i="12"/>
  <c r="H113" i="12"/>
  <c r="I112" i="12"/>
  <c r="H112" i="12"/>
  <c r="I111" i="12"/>
  <c r="H111" i="12"/>
  <c r="I110" i="12"/>
  <c r="H110" i="12"/>
  <c r="I109" i="12"/>
  <c r="H109" i="12"/>
  <c r="I108" i="12"/>
  <c r="H108" i="12"/>
  <c r="I107" i="12"/>
  <c r="H107" i="12"/>
  <c r="I106" i="12"/>
  <c r="H106" i="12"/>
  <c r="I105" i="12"/>
  <c r="H105" i="12"/>
  <c r="I104" i="12"/>
  <c r="H104" i="12"/>
  <c r="I103" i="12"/>
  <c r="H103" i="12"/>
  <c r="I102" i="12"/>
  <c r="H102" i="12"/>
  <c r="I101" i="12"/>
  <c r="H101" i="12"/>
  <c r="I100" i="12"/>
  <c r="H100" i="12"/>
  <c r="I99" i="12"/>
  <c r="H99" i="12"/>
  <c r="I98" i="12"/>
  <c r="H98" i="12"/>
  <c r="I97" i="12"/>
  <c r="H97" i="12"/>
  <c r="I96" i="12"/>
  <c r="H96" i="12"/>
  <c r="I95" i="12"/>
  <c r="H95" i="12"/>
  <c r="I94" i="12"/>
  <c r="H94" i="12"/>
  <c r="I93" i="12"/>
  <c r="H93" i="12"/>
  <c r="I92" i="12"/>
  <c r="H92" i="12"/>
  <c r="I91" i="12"/>
  <c r="H91" i="12"/>
  <c r="I90" i="12"/>
  <c r="H90" i="12"/>
  <c r="I89" i="12"/>
  <c r="H89" i="12"/>
  <c r="I88" i="12"/>
  <c r="H88" i="12"/>
  <c r="I87" i="12"/>
  <c r="H87" i="12"/>
  <c r="I86" i="12"/>
  <c r="H86" i="12"/>
  <c r="I85" i="12"/>
  <c r="H85" i="12"/>
  <c r="I84" i="12"/>
  <c r="H84" i="12"/>
  <c r="I83" i="12"/>
  <c r="H83" i="12"/>
  <c r="I82" i="12"/>
  <c r="H82" i="12"/>
  <c r="I81" i="12"/>
  <c r="H81" i="12"/>
  <c r="I80" i="12"/>
  <c r="H80" i="12"/>
  <c r="I79" i="12"/>
  <c r="H79" i="12"/>
  <c r="I78" i="12"/>
  <c r="H78" i="12"/>
  <c r="I77" i="12"/>
  <c r="H77" i="12"/>
  <c r="I76" i="12"/>
  <c r="H76" i="12"/>
  <c r="I75" i="12"/>
  <c r="H75" i="12"/>
  <c r="I74" i="12"/>
  <c r="H74" i="12"/>
  <c r="I73" i="12"/>
  <c r="H73" i="12"/>
  <c r="I72" i="12"/>
  <c r="H72" i="12"/>
  <c r="I71" i="12"/>
  <c r="H71" i="12"/>
  <c r="I70" i="12"/>
  <c r="H70" i="12"/>
  <c r="I69" i="12"/>
  <c r="H69" i="12"/>
  <c r="I68" i="12"/>
  <c r="H68" i="12"/>
  <c r="I67" i="12"/>
  <c r="H67" i="12"/>
  <c r="I66" i="12"/>
  <c r="H66" i="12"/>
  <c r="I65" i="12"/>
  <c r="H65" i="12"/>
  <c r="I64" i="12"/>
  <c r="H64" i="12"/>
  <c r="I63" i="12"/>
  <c r="H63" i="12"/>
  <c r="I62" i="12"/>
  <c r="H62" i="12"/>
  <c r="I61" i="12"/>
  <c r="H61" i="12"/>
  <c r="I60" i="12"/>
  <c r="H60" i="12"/>
  <c r="I59" i="12"/>
  <c r="H59" i="12"/>
  <c r="I58" i="12"/>
  <c r="H58" i="12"/>
  <c r="I57" i="12"/>
  <c r="H57" i="12"/>
  <c r="I56" i="12"/>
  <c r="H56" i="12"/>
  <c r="I55" i="12"/>
  <c r="H55" i="12"/>
  <c r="I54" i="12"/>
  <c r="H54" i="12"/>
  <c r="I53" i="12"/>
  <c r="H53" i="12"/>
  <c r="I52" i="12"/>
  <c r="H52" i="12"/>
  <c r="I51" i="12"/>
  <c r="H51" i="12"/>
  <c r="I50" i="12"/>
  <c r="H50" i="12"/>
  <c r="I49" i="12"/>
  <c r="H49" i="12"/>
  <c r="I48" i="12"/>
  <c r="H48" i="12"/>
  <c r="I47" i="12"/>
  <c r="H47" i="12"/>
  <c r="I46" i="12"/>
  <c r="H46" i="12"/>
  <c r="I45" i="12"/>
  <c r="H45" i="12"/>
  <c r="I44" i="12"/>
  <c r="H44" i="12"/>
  <c r="I43" i="12"/>
  <c r="H43" i="12"/>
  <c r="I42" i="12"/>
  <c r="H42" i="12"/>
  <c r="I41" i="12"/>
  <c r="H41" i="12"/>
  <c r="I40" i="12"/>
  <c r="H40" i="12"/>
  <c r="I39" i="12"/>
  <c r="H39" i="12"/>
  <c r="I38" i="12"/>
  <c r="H38" i="12"/>
  <c r="I37" i="12"/>
  <c r="H37" i="12"/>
  <c r="I36" i="12"/>
  <c r="H36" i="12"/>
  <c r="I35" i="12"/>
  <c r="H35" i="12"/>
  <c r="I34" i="12"/>
  <c r="H34" i="12"/>
  <c r="I33" i="12"/>
  <c r="H33" i="12"/>
  <c r="I32" i="12"/>
  <c r="H32" i="12"/>
  <c r="I31" i="12"/>
  <c r="H31" i="12"/>
  <c r="I30" i="12"/>
  <c r="H30" i="12"/>
  <c r="I29" i="12"/>
  <c r="H29" i="12"/>
  <c r="I28" i="12"/>
  <c r="H28" i="12"/>
  <c r="I27" i="12"/>
  <c r="H27" i="12"/>
  <c r="I26" i="12"/>
  <c r="H26" i="12"/>
  <c r="I25" i="12"/>
  <c r="H25" i="12"/>
  <c r="I24" i="12"/>
  <c r="H24" i="12"/>
  <c r="I23" i="12"/>
  <c r="H23" i="12"/>
  <c r="I22" i="12"/>
  <c r="H22" i="12"/>
  <c r="I21" i="12"/>
  <c r="H21" i="12"/>
  <c r="I20" i="12"/>
  <c r="H20" i="12"/>
  <c r="I19" i="12"/>
  <c r="H19" i="12"/>
  <c r="I18" i="12"/>
  <c r="H18" i="12"/>
  <c r="I17" i="12"/>
  <c r="H17" i="12"/>
  <c r="I16" i="12"/>
  <c r="H16" i="12"/>
  <c r="I15" i="12"/>
  <c r="H15" i="12"/>
  <c r="I14" i="12"/>
  <c r="H14" i="12"/>
  <c r="I13" i="12"/>
  <c r="H13" i="12"/>
  <c r="I12" i="12"/>
  <c r="H12" i="12"/>
  <c r="I11" i="12"/>
  <c r="H11" i="12"/>
  <c r="I10" i="12"/>
  <c r="H10" i="12"/>
  <c r="I9" i="12"/>
  <c r="H9" i="12"/>
  <c r="I8" i="12"/>
  <c r="H8" i="12"/>
  <c r="I7" i="12"/>
  <c r="H7" i="12"/>
  <c r="I6" i="12"/>
  <c r="H6" i="12"/>
  <c r="I5" i="12"/>
  <c r="H5" i="12"/>
  <c r="I4" i="12"/>
  <c r="H4" i="12"/>
  <c r="I3" i="12"/>
  <c r="H3" i="12"/>
  <c r="I2" i="12"/>
  <c r="H2" i="12"/>
  <c r="Q2" i="11"/>
  <c r="Q3" i="11"/>
  <c r="Q4" i="11"/>
  <c r="Q5" i="11"/>
  <c r="Q6" i="11"/>
  <c r="Q7" i="11"/>
  <c r="Q8" i="11"/>
  <c r="Q9" i="11"/>
  <c r="P2" i="11"/>
  <c r="P3" i="11"/>
  <c r="P4" i="11"/>
  <c r="P5" i="11"/>
  <c r="P6" i="11"/>
  <c r="P7" i="11"/>
  <c r="P8" i="11"/>
  <c r="P9" i="11"/>
  <c r="O2" i="11"/>
  <c r="O3" i="11"/>
  <c r="O4" i="11"/>
  <c r="O5" i="11"/>
  <c r="O6" i="11"/>
  <c r="O7" i="11"/>
  <c r="O8" i="11"/>
  <c r="O9" i="11"/>
  <c r="N2" i="11"/>
  <c r="N3" i="11"/>
  <c r="N4" i="11"/>
  <c r="N5" i="11"/>
  <c r="N6" i="11"/>
  <c r="N7" i="11"/>
  <c r="N8" i="11"/>
  <c r="N9" i="11"/>
  <c r="R2" i="11"/>
  <c r="R3" i="11"/>
  <c r="R4" i="11"/>
  <c r="R5" i="11"/>
  <c r="R6" i="11"/>
  <c r="R7" i="11"/>
  <c r="R8" i="11"/>
  <c r="R9" i="11"/>
  <c r="N11" i="11"/>
  <c r="O11" i="11"/>
  <c r="P11" i="11"/>
  <c r="Q11" i="11"/>
  <c r="R11" i="11"/>
  <c r="N12" i="11"/>
  <c r="O12" i="11"/>
  <c r="P12" i="11"/>
  <c r="Q12" i="11"/>
  <c r="R12" i="11"/>
  <c r="N13" i="11"/>
  <c r="O13" i="11"/>
  <c r="P13" i="11"/>
  <c r="Q13" i="11"/>
  <c r="R13" i="11"/>
  <c r="N14" i="11"/>
  <c r="O14" i="11"/>
  <c r="P14" i="11"/>
  <c r="Q14" i="11"/>
  <c r="R14" i="11"/>
  <c r="N15" i="11"/>
  <c r="O15" i="11"/>
  <c r="P15" i="11"/>
  <c r="Q15" i="11"/>
  <c r="R15" i="11"/>
  <c r="N16" i="11"/>
  <c r="O16" i="11"/>
  <c r="P16" i="11"/>
  <c r="Q16" i="11"/>
  <c r="R16" i="11"/>
  <c r="N17" i="11"/>
  <c r="O17" i="11"/>
  <c r="P17" i="11"/>
  <c r="Q17" i="11"/>
  <c r="R17" i="11"/>
  <c r="N18" i="11"/>
  <c r="O18" i="11"/>
  <c r="P18" i="11"/>
  <c r="Q18" i="11"/>
  <c r="R18" i="11"/>
  <c r="N19" i="11"/>
  <c r="O19" i="11"/>
  <c r="P19" i="11"/>
  <c r="Q19" i="11"/>
  <c r="R19" i="11"/>
  <c r="N20" i="11"/>
  <c r="O20" i="11"/>
  <c r="P20" i="11"/>
  <c r="Q20" i="11"/>
  <c r="R20" i="11"/>
  <c r="N21" i="11"/>
  <c r="O21" i="11"/>
  <c r="P21" i="11"/>
  <c r="Q21" i="11"/>
  <c r="R21" i="11"/>
  <c r="O10" i="11"/>
  <c r="P10" i="11"/>
  <c r="Q10" i="11"/>
  <c r="R10" i="11"/>
  <c r="N10" i="11"/>
  <c r="AI157" i="10"/>
  <c r="Y157" i="10"/>
  <c r="W157" i="10"/>
  <c r="AI156" i="10"/>
  <c r="Y156" i="10"/>
  <c r="W156" i="10"/>
  <c r="AI155" i="10"/>
  <c r="Y155" i="10"/>
  <c r="W155" i="10"/>
  <c r="AI154" i="10"/>
  <c r="Y154" i="10"/>
  <c r="W154" i="10"/>
  <c r="AI153" i="10"/>
  <c r="Y153" i="10"/>
  <c r="W153" i="10"/>
  <c r="AI152" i="10"/>
  <c r="Y152" i="10"/>
  <c r="W152" i="10"/>
  <c r="AI151" i="10"/>
  <c r="Y151" i="10"/>
  <c r="W151" i="10"/>
  <c r="AI150" i="10"/>
  <c r="Y150" i="10"/>
  <c r="W150" i="10"/>
  <c r="AI149" i="10"/>
  <c r="Y149" i="10"/>
  <c r="W149" i="10"/>
  <c r="AI148" i="10"/>
  <c r="Y148" i="10"/>
  <c r="W148" i="10"/>
  <c r="AI147" i="10"/>
  <c r="Y147" i="10"/>
  <c r="W147" i="10"/>
  <c r="AI146" i="10"/>
  <c r="Y146" i="10"/>
  <c r="W146" i="10"/>
  <c r="AI145" i="10"/>
  <c r="Y145" i="10"/>
  <c r="W145" i="10"/>
  <c r="AI144" i="10"/>
  <c r="Y144" i="10"/>
  <c r="W144" i="10"/>
  <c r="AI143" i="10"/>
  <c r="Y143" i="10"/>
  <c r="W143" i="10"/>
  <c r="AI142" i="10"/>
  <c r="Y142" i="10"/>
  <c r="W142" i="10"/>
  <c r="AI141" i="10"/>
  <c r="Y141" i="10"/>
  <c r="W141" i="10"/>
  <c r="AI140" i="10"/>
  <c r="Y140" i="10"/>
  <c r="W140" i="10"/>
  <c r="AI139" i="10"/>
  <c r="Y139" i="10"/>
  <c r="W139" i="10"/>
  <c r="AI138" i="10"/>
  <c r="Y138" i="10"/>
  <c r="W138" i="10"/>
  <c r="X102" i="10"/>
  <c r="X103" i="10"/>
  <c r="X104" i="10"/>
  <c r="X105" i="10"/>
  <c r="X106" i="10"/>
  <c r="X107" i="10"/>
  <c r="X108" i="10"/>
  <c r="X109" i="10"/>
  <c r="X110" i="10"/>
  <c r="X111" i="10"/>
  <c r="X112" i="10"/>
  <c r="X113" i="10"/>
  <c r="X114" i="10"/>
  <c r="X115" i="10"/>
  <c r="X116" i="10"/>
  <c r="X117" i="10"/>
  <c r="X118" i="10"/>
  <c r="X119" i="10"/>
  <c r="X120" i="10"/>
  <c r="Z102" i="10"/>
  <c r="Z103" i="10"/>
  <c r="Z104" i="10"/>
  <c r="Z105" i="10"/>
  <c r="Z106" i="10"/>
  <c r="Z107" i="10"/>
  <c r="Z108" i="10"/>
  <c r="Z109" i="10"/>
  <c r="Z110" i="10"/>
  <c r="Z111" i="10"/>
  <c r="Z112" i="10"/>
  <c r="Z113" i="10"/>
  <c r="Z114" i="10"/>
  <c r="Z115" i="10"/>
  <c r="Z116" i="10"/>
  <c r="Z117" i="10"/>
  <c r="Z118" i="10"/>
  <c r="Z119" i="10"/>
  <c r="Z120" i="10"/>
  <c r="Z101" i="10"/>
  <c r="X101" i="10"/>
  <c r="Z72" i="10"/>
  <c r="Z73" i="10"/>
  <c r="Z74" i="10"/>
  <c r="Z75" i="10"/>
  <c r="Z76" i="10"/>
  <c r="Z77" i="10"/>
  <c r="Z78" i="10"/>
  <c r="Z79" i="10"/>
  <c r="Z80" i="10"/>
  <c r="Z81" i="10"/>
  <c r="Z82" i="10"/>
  <c r="Z83" i="10"/>
  <c r="Z84" i="10"/>
  <c r="Z85" i="10"/>
  <c r="Z86" i="10"/>
  <c r="Z87" i="10"/>
  <c r="Z88" i="10"/>
  <c r="Z89" i="10"/>
  <c r="Z90" i="10"/>
  <c r="Z71" i="10"/>
  <c r="X72" i="10"/>
  <c r="X73" i="10"/>
  <c r="X74" i="10"/>
  <c r="X75" i="10"/>
  <c r="X76" i="10"/>
  <c r="X77" i="10"/>
  <c r="X78" i="10"/>
  <c r="X79" i="10"/>
  <c r="X80" i="10"/>
  <c r="X81" i="10"/>
  <c r="X82" i="10"/>
  <c r="X83" i="10"/>
  <c r="X84" i="10"/>
  <c r="X85" i="10"/>
  <c r="X86" i="10"/>
  <c r="X87" i="10"/>
  <c r="X88" i="10"/>
  <c r="X89" i="10"/>
  <c r="X90" i="10"/>
  <c r="X71" i="10"/>
  <c r="Z42" i="10"/>
  <c r="Z43" i="10"/>
  <c r="Z44" i="10"/>
  <c r="Z45" i="10"/>
  <c r="Z46" i="10"/>
  <c r="Z47" i="10"/>
  <c r="Z48" i="10"/>
  <c r="Z49" i="10"/>
  <c r="Z50" i="10"/>
  <c r="Z51" i="10"/>
  <c r="Z52" i="10"/>
  <c r="Z53" i="10"/>
  <c r="Z54" i="10"/>
  <c r="Z55" i="10"/>
  <c r="Z56" i="10"/>
  <c r="Z57" i="10"/>
  <c r="Z58" i="10"/>
  <c r="Z59" i="10"/>
  <c r="Z60" i="10"/>
  <c r="X42" i="10"/>
  <c r="X43" i="10"/>
  <c r="X44" i="10"/>
  <c r="X45" i="10"/>
  <c r="X46" i="10"/>
  <c r="X47" i="10"/>
  <c r="X48" i="10"/>
  <c r="X49" i="10"/>
  <c r="X50" i="10"/>
  <c r="X51" i="10"/>
  <c r="X52" i="10"/>
  <c r="X53" i="10"/>
  <c r="X54" i="10"/>
  <c r="X55" i="10"/>
  <c r="X56" i="10"/>
  <c r="X57" i="10"/>
  <c r="X58" i="10"/>
  <c r="X59" i="10"/>
  <c r="X60" i="10"/>
  <c r="Z41" i="10"/>
  <c r="X41" i="10"/>
  <c r="AI120" i="10"/>
  <c r="AI119" i="10"/>
  <c r="AI118" i="10"/>
  <c r="AI117" i="10"/>
  <c r="AI116" i="10"/>
  <c r="AI115" i="10"/>
  <c r="AI114" i="10"/>
  <c r="AI113" i="10"/>
  <c r="AI112" i="10"/>
  <c r="AI111" i="10"/>
  <c r="AI110" i="10"/>
  <c r="AI109" i="10"/>
  <c r="AI108" i="10"/>
  <c r="AI107" i="10"/>
  <c r="AI106" i="10"/>
  <c r="AI105" i="10"/>
  <c r="AI104" i="10"/>
  <c r="AI103" i="10"/>
  <c r="AI102" i="10"/>
  <c r="AI101" i="10"/>
  <c r="AI90" i="10"/>
  <c r="AI89" i="10"/>
  <c r="AI88" i="10"/>
  <c r="AI87" i="10"/>
  <c r="AI86" i="10"/>
  <c r="AI85" i="10"/>
  <c r="AI84" i="10"/>
  <c r="AI83" i="10"/>
  <c r="AI82" i="10"/>
  <c r="AI81" i="10"/>
  <c r="AI80" i="10"/>
  <c r="AI79" i="10"/>
  <c r="AI78" i="10"/>
  <c r="AI77" i="10"/>
  <c r="AI76" i="10"/>
  <c r="AI75" i="10"/>
  <c r="AI74" i="10"/>
  <c r="AI73" i="10"/>
  <c r="AI72" i="10"/>
  <c r="AI71" i="10"/>
  <c r="AI60" i="10"/>
  <c r="AI59" i="10"/>
  <c r="AI58" i="10"/>
  <c r="AI57" i="10"/>
  <c r="AI56" i="10"/>
  <c r="AI55" i="10"/>
  <c r="AI54" i="10"/>
  <c r="AI53" i="10"/>
  <c r="AI52" i="10"/>
  <c r="AI51" i="10"/>
  <c r="AI50" i="10"/>
  <c r="AI49" i="10"/>
  <c r="AI48" i="10"/>
  <c r="AI47" i="10"/>
  <c r="AI46" i="10"/>
  <c r="AI45" i="10"/>
  <c r="AI44" i="10"/>
  <c r="AI43" i="10"/>
  <c r="AI42" i="10"/>
  <c r="AI41" i="10"/>
  <c r="X17" i="10"/>
  <c r="Z17" i="10"/>
  <c r="AI17" i="10"/>
  <c r="W31" i="10"/>
  <c r="AI29" i="10"/>
  <c r="Z29" i="10"/>
  <c r="X29" i="10"/>
  <c r="AI28" i="10"/>
  <c r="Z28" i="10"/>
  <c r="X28" i="10"/>
  <c r="AI27" i="10"/>
  <c r="Z27" i="10"/>
  <c r="X27" i="10"/>
  <c r="AI26" i="10"/>
  <c r="Z26" i="10"/>
  <c r="X26" i="10"/>
  <c r="AI25" i="10"/>
  <c r="Z25" i="10"/>
  <c r="X25" i="10"/>
  <c r="AI24" i="10"/>
  <c r="Z24" i="10"/>
  <c r="X24" i="10"/>
  <c r="AI23" i="10"/>
  <c r="Z23" i="10"/>
  <c r="X23" i="10"/>
  <c r="AI22" i="10"/>
  <c r="Z22" i="10"/>
  <c r="X22" i="10"/>
  <c r="AI21" i="10"/>
  <c r="Z21" i="10"/>
  <c r="X21" i="10"/>
  <c r="AI20" i="10"/>
  <c r="Z20" i="10"/>
  <c r="X20" i="10"/>
  <c r="AI19" i="10"/>
  <c r="Z19" i="10"/>
  <c r="X19" i="10"/>
  <c r="AI18" i="10"/>
  <c r="Z18" i="10"/>
  <c r="X18" i="10"/>
  <c r="AI16" i="10"/>
  <c r="Z16" i="10"/>
  <c r="X16" i="10"/>
  <c r="AI15" i="10"/>
  <c r="Z15" i="10"/>
  <c r="X15" i="10"/>
  <c r="AI14" i="10"/>
  <c r="Z14" i="10"/>
  <c r="X14" i="10"/>
  <c r="AI13" i="10"/>
  <c r="Z13" i="10"/>
  <c r="X13" i="10"/>
  <c r="AI12" i="10"/>
  <c r="Z12" i="10"/>
  <c r="X12" i="10"/>
  <c r="AI11" i="10"/>
  <c r="Z11" i="10"/>
  <c r="X11" i="10"/>
  <c r="AI10" i="10"/>
  <c r="Z10" i="10"/>
  <c r="X10" i="10"/>
  <c r="I144" i="9"/>
  <c r="H144" i="9"/>
  <c r="I143" i="9"/>
  <c r="H143" i="9"/>
  <c r="I142" i="9"/>
  <c r="H142" i="9"/>
  <c r="I141" i="9"/>
  <c r="H141" i="9"/>
  <c r="I140" i="9"/>
  <c r="H140" i="9"/>
  <c r="I139" i="9"/>
  <c r="H139" i="9"/>
  <c r="I138" i="9"/>
  <c r="H138" i="9"/>
  <c r="I137" i="9"/>
  <c r="H137" i="9"/>
  <c r="I136" i="9"/>
  <c r="H136" i="9"/>
  <c r="I135" i="9"/>
  <c r="H135" i="9"/>
  <c r="I134" i="9"/>
  <c r="H134" i="9"/>
  <c r="I133" i="9"/>
  <c r="H133" i="9"/>
  <c r="I132" i="9"/>
  <c r="H132" i="9"/>
  <c r="I131" i="9"/>
  <c r="H131" i="9"/>
  <c r="I130" i="9"/>
  <c r="H130" i="9"/>
  <c r="I129" i="9"/>
  <c r="H129" i="9"/>
  <c r="I128" i="9"/>
  <c r="H128" i="9"/>
  <c r="I127" i="9"/>
  <c r="H127" i="9"/>
  <c r="I126" i="9"/>
  <c r="H126" i="9"/>
  <c r="I125" i="9"/>
  <c r="H125" i="9"/>
  <c r="I124" i="9"/>
  <c r="H124" i="9"/>
  <c r="I123" i="9"/>
  <c r="H123" i="9"/>
  <c r="I122" i="9"/>
  <c r="H122" i="9"/>
  <c r="I121" i="9"/>
  <c r="H121" i="9"/>
  <c r="I120" i="9"/>
  <c r="H120" i="9"/>
  <c r="I119" i="9"/>
  <c r="H119" i="9"/>
  <c r="I118" i="9"/>
  <c r="H118" i="9"/>
  <c r="I117" i="9"/>
  <c r="H117" i="9"/>
  <c r="I116" i="9"/>
  <c r="H116" i="9"/>
  <c r="I115" i="9"/>
  <c r="H115" i="9"/>
  <c r="I114" i="9"/>
  <c r="H114" i="9"/>
  <c r="I113" i="9"/>
  <c r="H113" i="9"/>
  <c r="I112" i="9"/>
  <c r="H112" i="9"/>
  <c r="I111" i="9"/>
  <c r="H111" i="9"/>
  <c r="I110" i="9"/>
  <c r="H110" i="9"/>
  <c r="I109" i="9"/>
  <c r="H109" i="9"/>
  <c r="I108" i="9"/>
  <c r="H108" i="9"/>
  <c r="I107" i="9"/>
  <c r="H107" i="9"/>
  <c r="I106" i="9"/>
  <c r="H106" i="9"/>
  <c r="I105" i="9"/>
  <c r="H105" i="9"/>
  <c r="I104" i="9"/>
  <c r="H104" i="9"/>
  <c r="I103" i="9"/>
  <c r="H103" i="9"/>
  <c r="I102" i="9"/>
  <c r="H102" i="9"/>
  <c r="I101" i="9"/>
  <c r="H101" i="9"/>
  <c r="I100" i="9"/>
  <c r="H100" i="9"/>
  <c r="I99" i="9"/>
  <c r="H99" i="9"/>
  <c r="I98" i="9"/>
  <c r="H98" i="9"/>
  <c r="I97" i="9"/>
  <c r="H97" i="9"/>
  <c r="I96" i="9"/>
  <c r="H96" i="9"/>
  <c r="I95" i="9"/>
  <c r="H95" i="9"/>
  <c r="I94" i="9"/>
  <c r="H94" i="9"/>
  <c r="I93" i="9"/>
  <c r="H93" i="9"/>
  <c r="I92" i="9"/>
  <c r="H92" i="9"/>
  <c r="I91" i="9"/>
  <c r="H91" i="9"/>
  <c r="I90" i="9"/>
  <c r="H90" i="9"/>
  <c r="I89" i="9"/>
  <c r="H89" i="9"/>
  <c r="I88" i="9"/>
  <c r="H88" i="9"/>
  <c r="I87" i="9"/>
  <c r="H87" i="9"/>
  <c r="I86" i="9"/>
  <c r="H86" i="9"/>
  <c r="I85" i="9"/>
  <c r="H85" i="9"/>
  <c r="I84" i="9"/>
  <c r="H84" i="9"/>
  <c r="I83" i="9"/>
  <c r="H83" i="9"/>
  <c r="I82" i="9"/>
  <c r="H82" i="9"/>
  <c r="I81" i="9"/>
  <c r="H81" i="9"/>
  <c r="I80" i="9"/>
  <c r="H80" i="9"/>
  <c r="I79" i="9"/>
  <c r="H79" i="9"/>
  <c r="I78" i="9"/>
  <c r="H78" i="9"/>
  <c r="I77" i="9"/>
  <c r="H77" i="9"/>
  <c r="I76" i="9"/>
  <c r="H76" i="9"/>
  <c r="I75" i="9"/>
  <c r="H75" i="9"/>
  <c r="I74" i="9"/>
  <c r="H74" i="9"/>
  <c r="I73" i="9"/>
  <c r="H73" i="9"/>
  <c r="I72" i="9"/>
  <c r="H72" i="9"/>
  <c r="I71" i="9"/>
  <c r="H71" i="9"/>
  <c r="I70" i="9"/>
  <c r="H70" i="9"/>
  <c r="I69" i="9"/>
  <c r="H69" i="9"/>
  <c r="I68" i="9"/>
  <c r="H68" i="9"/>
  <c r="I67" i="9"/>
  <c r="H67" i="9"/>
  <c r="I66" i="9"/>
  <c r="H66" i="9"/>
  <c r="I65" i="9"/>
  <c r="H65" i="9"/>
  <c r="I64" i="9"/>
  <c r="H64" i="9"/>
  <c r="I63" i="9"/>
  <c r="H63" i="9"/>
  <c r="I62" i="9"/>
  <c r="H62" i="9"/>
  <c r="I61" i="9"/>
  <c r="H61" i="9"/>
  <c r="I60" i="9"/>
  <c r="H60" i="9"/>
  <c r="I59" i="9"/>
  <c r="H59" i="9"/>
  <c r="I58" i="9"/>
  <c r="H58" i="9"/>
  <c r="I57" i="9"/>
  <c r="H57" i="9"/>
  <c r="I56" i="9"/>
  <c r="H56" i="9"/>
  <c r="I55" i="9"/>
  <c r="H55" i="9"/>
  <c r="I54" i="9"/>
  <c r="H54" i="9"/>
  <c r="I53" i="9"/>
  <c r="H53" i="9"/>
  <c r="I52" i="9"/>
  <c r="H52" i="9"/>
  <c r="I51" i="9"/>
  <c r="H51" i="9"/>
  <c r="I50" i="9"/>
  <c r="H50" i="9"/>
  <c r="I49" i="9"/>
  <c r="H49" i="9"/>
  <c r="I48" i="9"/>
  <c r="H48" i="9"/>
  <c r="I47" i="9"/>
  <c r="H47" i="9"/>
  <c r="I46" i="9"/>
  <c r="H46" i="9"/>
  <c r="I45" i="9"/>
  <c r="H45" i="9"/>
  <c r="I44" i="9"/>
  <c r="H44" i="9"/>
  <c r="I43" i="9"/>
  <c r="H43" i="9"/>
  <c r="I42" i="9"/>
  <c r="H42" i="9"/>
  <c r="I41" i="9"/>
  <c r="H41" i="9"/>
  <c r="I40" i="9"/>
  <c r="H40" i="9"/>
  <c r="I39" i="9"/>
  <c r="H39" i="9"/>
  <c r="I38" i="9"/>
  <c r="H38" i="9"/>
  <c r="I37" i="9"/>
  <c r="H37" i="9"/>
  <c r="I36" i="9"/>
  <c r="H36" i="9"/>
  <c r="I35" i="9"/>
  <c r="H35" i="9"/>
  <c r="I34" i="9"/>
  <c r="H34" i="9"/>
  <c r="I33" i="9"/>
  <c r="H33" i="9"/>
  <c r="I32" i="9"/>
  <c r="H32" i="9"/>
  <c r="I31" i="9"/>
  <c r="H31" i="9"/>
  <c r="I30" i="9"/>
  <c r="H30" i="9"/>
  <c r="I29" i="9"/>
  <c r="H29" i="9"/>
  <c r="I28" i="9"/>
  <c r="H28" i="9"/>
  <c r="I27" i="9"/>
  <c r="H27" i="9"/>
  <c r="I26" i="9"/>
  <c r="H26" i="9"/>
  <c r="I25" i="9"/>
  <c r="H25" i="9"/>
  <c r="I24" i="9"/>
  <c r="H24" i="9"/>
  <c r="I23" i="9"/>
  <c r="H23" i="9"/>
  <c r="I22" i="9"/>
  <c r="H22" i="9"/>
  <c r="I21" i="9"/>
  <c r="H21" i="9"/>
  <c r="I20" i="9"/>
  <c r="H20" i="9"/>
  <c r="I19" i="9"/>
  <c r="H19" i="9"/>
  <c r="I18" i="9"/>
  <c r="H18" i="9"/>
  <c r="I17" i="9"/>
  <c r="H17" i="9"/>
  <c r="I16" i="9"/>
  <c r="H16" i="9"/>
  <c r="I15" i="9"/>
  <c r="H15" i="9"/>
  <c r="I14" i="9"/>
  <c r="H14" i="9"/>
  <c r="I13" i="9"/>
  <c r="H13" i="9"/>
  <c r="I12" i="9"/>
  <c r="H12" i="9"/>
  <c r="I11" i="9"/>
  <c r="H11" i="9"/>
  <c r="I10" i="9"/>
  <c r="H10" i="9"/>
  <c r="I9" i="9"/>
  <c r="H9" i="9"/>
  <c r="I8" i="9"/>
  <c r="H8" i="9"/>
  <c r="I7" i="9"/>
  <c r="H7" i="9"/>
  <c r="I6" i="9"/>
  <c r="H6" i="9"/>
  <c r="I5" i="9"/>
  <c r="H5" i="9"/>
  <c r="I4" i="9"/>
  <c r="H4" i="9"/>
  <c r="I3" i="9"/>
  <c r="H3" i="9"/>
  <c r="I2" i="9"/>
  <c r="H2" i="9"/>
  <c r="W167" i="8"/>
  <c r="W167" i="7"/>
  <c r="AJ146" i="8"/>
  <c r="AJ10" i="8"/>
  <c r="AJ12" i="8"/>
  <c r="AJ13" i="8"/>
  <c r="AJ14" i="8"/>
  <c r="AJ15" i="8"/>
  <c r="AJ17" i="8"/>
  <c r="AJ18" i="8"/>
  <c r="AJ19" i="8"/>
  <c r="AJ20" i="8"/>
  <c r="AJ21" i="8"/>
  <c r="AJ22" i="8"/>
  <c r="AJ23" i="8"/>
  <c r="AJ24" i="8"/>
  <c r="AJ25" i="8"/>
  <c r="AJ26" i="8"/>
  <c r="AJ27" i="8"/>
  <c r="AJ29" i="8"/>
  <c r="AJ30" i="8"/>
  <c r="AJ31" i="8"/>
  <c r="AJ32" i="8"/>
  <c r="AJ33" i="8"/>
  <c r="AJ34" i="8"/>
  <c r="AJ35" i="8"/>
  <c r="AJ36" i="8"/>
  <c r="AJ37" i="8"/>
  <c r="AJ38" i="8"/>
  <c r="AJ39" i="8"/>
  <c r="AJ41" i="8"/>
  <c r="AJ42" i="8"/>
  <c r="AJ43" i="8"/>
  <c r="AJ44" i="8"/>
  <c r="AJ45" i="8"/>
  <c r="AJ46" i="8"/>
  <c r="AJ47" i="8"/>
  <c r="AJ48" i="8"/>
  <c r="AJ49" i="8"/>
  <c r="AJ50" i="8"/>
  <c r="AJ51" i="8"/>
  <c r="AJ53" i="8"/>
  <c r="AJ54" i="8"/>
  <c r="AJ55" i="8"/>
  <c r="AJ56" i="8"/>
  <c r="AJ57" i="8"/>
  <c r="AJ58" i="8"/>
  <c r="AJ59" i="8"/>
  <c r="AJ60" i="8"/>
  <c r="AJ61" i="8"/>
  <c r="AJ62" i="8"/>
  <c r="AJ63" i="8"/>
  <c r="AJ65" i="8"/>
  <c r="AJ66" i="8"/>
  <c r="AJ67" i="8"/>
  <c r="AJ68" i="8"/>
  <c r="AJ69" i="8"/>
  <c r="AJ70" i="8"/>
  <c r="AJ71" i="8"/>
  <c r="AJ72" i="8"/>
  <c r="AJ73" i="8"/>
  <c r="AJ74" i="8"/>
  <c r="AJ75" i="8"/>
  <c r="AJ77" i="8"/>
  <c r="AJ78" i="8"/>
  <c r="AJ79" i="8"/>
  <c r="AJ80" i="8"/>
  <c r="AJ81" i="8"/>
  <c r="AJ82" i="8"/>
  <c r="AJ83" i="8"/>
  <c r="AJ84" i="8"/>
  <c r="AJ85" i="8"/>
  <c r="AJ86" i="8"/>
  <c r="AJ87" i="8"/>
  <c r="AJ89" i="8"/>
  <c r="AJ90" i="8"/>
  <c r="AJ91" i="8"/>
  <c r="AJ92" i="8"/>
  <c r="AJ93" i="8"/>
  <c r="AJ94" i="8"/>
  <c r="AJ95" i="8"/>
  <c r="AJ96" i="8"/>
  <c r="AJ97" i="8"/>
  <c r="AJ98" i="8"/>
  <c r="AJ99" i="8"/>
  <c r="AJ101" i="8"/>
  <c r="AJ102" i="8"/>
  <c r="AJ103" i="8"/>
  <c r="AJ104" i="8"/>
  <c r="AJ105" i="8"/>
  <c r="AJ106" i="8"/>
  <c r="AJ107" i="8"/>
  <c r="AJ108" i="8"/>
  <c r="AJ109" i="8"/>
  <c r="AJ110" i="8"/>
  <c r="AJ111" i="8"/>
  <c r="AJ113" i="8"/>
  <c r="AJ114" i="8"/>
  <c r="AJ115" i="8"/>
  <c r="AJ116" i="8"/>
  <c r="AJ117" i="8"/>
  <c r="AJ118" i="8"/>
  <c r="AJ119" i="8"/>
  <c r="AJ120" i="8"/>
  <c r="AJ121" i="8"/>
  <c r="AJ122" i="8"/>
  <c r="AJ123" i="8"/>
  <c r="AJ125" i="8"/>
  <c r="AJ126" i="8"/>
  <c r="AJ127" i="8"/>
  <c r="AJ128" i="8"/>
  <c r="AJ129" i="8"/>
  <c r="AJ130" i="8"/>
  <c r="AJ131" i="8"/>
  <c r="AJ132" i="8"/>
  <c r="AJ133" i="8"/>
  <c r="AJ134" i="8"/>
  <c r="AJ135" i="8"/>
  <c r="AJ137" i="8"/>
  <c r="AJ138" i="8"/>
  <c r="AJ139" i="8"/>
  <c r="AJ140" i="8"/>
  <c r="AJ141" i="8"/>
  <c r="AJ142" i="8"/>
  <c r="AJ143" i="8"/>
  <c r="AJ144" i="8"/>
  <c r="AJ145" i="8"/>
  <c r="AJ147" i="8"/>
  <c r="AJ149" i="8"/>
  <c r="AJ150" i="8"/>
  <c r="AJ151" i="8"/>
  <c r="AJ152" i="8"/>
  <c r="AJ153" i="8"/>
  <c r="AJ154" i="8"/>
  <c r="AJ155" i="8"/>
  <c r="AJ156" i="8"/>
  <c r="AJ157" i="8"/>
  <c r="AJ158" i="8"/>
  <c r="AJ159" i="8"/>
  <c r="AJ161" i="8"/>
  <c r="AJ162" i="8"/>
  <c r="AJ163" i="8"/>
  <c r="AJ164" i="8"/>
  <c r="AJ165" i="8"/>
  <c r="AJ11" i="8"/>
  <c r="Z11" i="8"/>
  <c r="Z12" i="8"/>
  <c r="Z13" i="8"/>
  <c r="Z14" i="8"/>
  <c r="Z15" i="8"/>
  <c r="Z17" i="8"/>
  <c r="Z18" i="8"/>
  <c r="Z19" i="8"/>
  <c r="Z20" i="8"/>
  <c r="Z21" i="8"/>
  <c r="Z22" i="8"/>
  <c r="Z23" i="8"/>
  <c r="Z24" i="8"/>
  <c r="Z25" i="8"/>
  <c r="Z26" i="8"/>
  <c r="Z27" i="8"/>
  <c r="Z29" i="8"/>
  <c r="Z30" i="8"/>
  <c r="Z31" i="8"/>
  <c r="Z32" i="8"/>
  <c r="Z33" i="8"/>
  <c r="Z34" i="8"/>
  <c r="Z35" i="8"/>
  <c r="Z36" i="8"/>
  <c r="Z37" i="8"/>
  <c r="Z38" i="8"/>
  <c r="Z39" i="8"/>
  <c r="Z41" i="8"/>
  <c r="Z42" i="8"/>
  <c r="Z43" i="8"/>
  <c r="Z44" i="8"/>
  <c r="Z45" i="8"/>
  <c r="Z46" i="8"/>
  <c r="Z47" i="8"/>
  <c r="Z48" i="8"/>
  <c r="Z49" i="8"/>
  <c r="Z50" i="8"/>
  <c r="Z51" i="8"/>
  <c r="Z53" i="8"/>
  <c r="Z54" i="8"/>
  <c r="Z55" i="8"/>
  <c r="Z56" i="8"/>
  <c r="Z57" i="8"/>
  <c r="Z58" i="8"/>
  <c r="Z59" i="8"/>
  <c r="Z60" i="8"/>
  <c r="Z61" i="8"/>
  <c r="Z62" i="8"/>
  <c r="Z63" i="8"/>
  <c r="Z65" i="8"/>
  <c r="Z66" i="8"/>
  <c r="Z67" i="8"/>
  <c r="Z68" i="8"/>
  <c r="Z69" i="8"/>
  <c r="Z70" i="8"/>
  <c r="Z71" i="8"/>
  <c r="Z72" i="8"/>
  <c r="Z73" i="8"/>
  <c r="Z74" i="8"/>
  <c r="Z75" i="8"/>
  <c r="Z77" i="8"/>
  <c r="Z78" i="8"/>
  <c r="Z79" i="8"/>
  <c r="Z80" i="8"/>
  <c r="Z81" i="8"/>
  <c r="Z82" i="8"/>
  <c r="Z83" i="8"/>
  <c r="Z84" i="8"/>
  <c r="Z85" i="8"/>
  <c r="Z86" i="8"/>
  <c r="Z87" i="8"/>
  <c r="Z89" i="8"/>
  <c r="Z90" i="8"/>
  <c r="Z91" i="8"/>
  <c r="Z92" i="8"/>
  <c r="Z93" i="8"/>
  <c r="Z94" i="8"/>
  <c r="Z95" i="8"/>
  <c r="Z96" i="8"/>
  <c r="Z97" i="8"/>
  <c r="Z98" i="8"/>
  <c r="Z99" i="8"/>
  <c r="Z101" i="8"/>
  <c r="Z102" i="8"/>
  <c r="Z103" i="8"/>
  <c r="Z104" i="8"/>
  <c r="Z105" i="8"/>
  <c r="Z106" i="8"/>
  <c r="Z107" i="8"/>
  <c r="Z108" i="8"/>
  <c r="Z109" i="8"/>
  <c r="Z110" i="8"/>
  <c r="Z111" i="8"/>
  <c r="Z113" i="8"/>
  <c r="Z114" i="8"/>
  <c r="Z115" i="8"/>
  <c r="Z116" i="8"/>
  <c r="Z117" i="8"/>
  <c r="Z118" i="8"/>
  <c r="Z119" i="8"/>
  <c r="Z120" i="8"/>
  <c r="Z121" i="8"/>
  <c r="Z122" i="8"/>
  <c r="Z123" i="8"/>
  <c r="Z125" i="8"/>
  <c r="Z126" i="8"/>
  <c r="Z127" i="8"/>
  <c r="Z128" i="8"/>
  <c r="Z129" i="8"/>
  <c r="Z130" i="8"/>
  <c r="Z131" i="8"/>
  <c r="Z132" i="8"/>
  <c r="Z133" i="8"/>
  <c r="Z134" i="8"/>
  <c r="Z135" i="8"/>
  <c r="Z137" i="8"/>
  <c r="Z138" i="8"/>
  <c r="Z139" i="8"/>
  <c r="Z140" i="8"/>
  <c r="Z141" i="8"/>
  <c r="Z142" i="8"/>
  <c r="Z143" i="8"/>
  <c r="Z144" i="8"/>
  <c r="Z145" i="8"/>
  <c r="Z146" i="8"/>
  <c r="Z147" i="8"/>
  <c r="Z149" i="8"/>
  <c r="Z150" i="8"/>
  <c r="Z151" i="8"/>
  <c r="Z152" i="8"/>
  <c r="Z153" i="8"/>
  <c r="Z154" i="8"/>
  <c r="Z155" i="8"/>
  <c r="Z156" i="8"/>
  <c r="Z157" i="8"/>
  <c r="Z158" i="8"/>
  <c r="Z159" i="8"/>
  <c r="Z161" i="8"/>
  <c r="Z162" i="8"/>
  <c r="Z163" i="8"/>
  <c r="Z164" i="8"/>
  <c r="Z165" i="8"/>
  <c r="X11" i="8"/>
  <c r="X12" i="8"/>
  <c r="X13" i="8"/>
  <c r="X14" i="8"/>
  <c r="X15" i="8"/>
  <c r="X17" i="8"/>
  <c r="X18" i="8"/>
  <c r="X19" i="8"/>
  <c r="X20" i="8"/>
  <c r="X21" i="8"/>
  <c r="X22" i="8"/>
  <c r="X23" i="8"/>
  <c r="X24" i="8"/>
  <c r="X25" i="8"/>
  <c r="X26" i="8"/>
  <c r="X27" i="8"/>
  <c r="X29" i="8"/>
  <c r="X30" i="8"/>
  <c r="X31" i="8"/>
  <c r="X32" i="8"/>
  <c r="X33" i="8"/>
  <c r="X34" i="8"/>
  <c r="X35" i="8"/>
  <c r="X36" i="8"/>
  <c r="X37" i="8"/>
  <c r="X38" i="8"/>
  <c r="X39" i="8"/>
  <c r="X41" i="8"/>
  <c r="X42" i="8"/>
  <c r="X43" i="8"/>
  <c r="X44" i="8"/>
  <c r="X45" i="8"/>
  <c r="X46" i="8"/>
  <c r="X47" i="8"/>
  <c r="X48" i="8"/>
  <c r="X49" i="8"/>
  <c r="X50" i="8"/>
  <c r="X51" i="8"/>
  <c r="X53" i="8"/>
  <c r="X54" i="8"/>
  <c r="X55" i="8"/>
  <c r="X56" i="8"/>
  <c r="X57" i="8"/>
  <c r="X58" i="8"/>
  <c r="X59" i="8"/>
  <c r="X60" i="8"/>
  <c r="X61" i="8"/>
  <c r="X62" i="8"/>
  <c r="X63" i="8"/>
  <c r="X65" i="8"/>
  <c r="X66" i="8"/>
  <c r="X67" i="8"/>
  <c r="X68" i="8"/>
  <c r="X69" i="8"/>
  <c r="X70" i="8"/>
  <c r="X71" i="8"/>
  <c r="X72" i="8"/>
  <c r="X73" i="8"/>
  <c r="X74" i="8"/>
  <c r="X75" i="8"/>
  <c r="X77" i="8"/>
  <c r="X78" i="8"/>
  <c r="X79" i="8"/>
  <c r="X80" i="8"/>
  <c r="X81" i="8"/>
  <c r="X82" i="8"/>
  <c r="X83" i="8"/>
  <c r="X84" i="8"/>
  <c r="X85" i="8"/>
  <c r="X86" i="8"/>
  <c r="X87" i="8"/>
  <c r="X89" i="8"/>
  <c r="X90" i="8"/>
  <c r="X91" i="8"/>
  <c r="X92" i="8"/>
  <c r="X93" i="8"/>
  <c r="X94" i="8"/>
  <c r="X95" i="8"/>
  <c r="X96" i="8"/>
  <c r="X97" i="8"/>
  <c r="X98" i="8"/>
  <c r="X99" i="8"/>
  <c r="X101" i="8"/>
  <c r="X102" i="8"/>
  <c r="X103" i="8"/>
  <c r="X104" i="8"/>
  <c r="X105" i="8"/>
  <c r="X106" i="8"/>
  <c r="X107" i="8"/>
  <c r="X108" i="8"/>
  <c r="X109" i="8"/>
  <c r="X110" i="8"/>
  <c r="X111" i="8"/>
  <c r="X113" i="8"/>
  <c r="X114" i="8"/>
  <c r="X115" i="8"/>
  <c r="X116" i="8"/>
  <c r="X117" i="8"/>
  <c r="X118" i="8"/>
  <c r="X119" i="8"/>
  <c r="X120" i="8"/>
  <c r="X121" i="8"/>
  <c r="X122" i="8"/>
  <c r="X123" i="8"/>
  <c r="X125" i="8"/>
  <c r="X126" i="8"/>
  <c r="X127" i="8"/>
  <c r="X128" i="8"/>
  <c r="X129" i="8"/>
  <c r="X130" i="8"/>
  <c r="X131" i="8"/>
  <c r="X132" i="8"/>
  <c r="X133" i="8"/>
  <c r="X134" i="8"/>
  <c r="X135" i="8"/>
  <c r="X137" i="8"/>
  <c r="X138" i="8"/>
  <c r="X139" i="8"/>
  <c r="X140" i="8"/>
  <c r="X141" i="8"/>
  <c r="X142" i="8"/>
  <c r="X143" i="8"/>
  <c r="X144" i="8"/>
  <c r="X145" i="8"/>
  <c r="X146" i="8"/>
  <c r="X147" i="8"/>
  <c r="X149" i="8"/>
  <c r="X150" i="8"/>
  <c r="X151" i="8"/>
  <c r="X152" i="8"/>
  <c r="X153" i="8"/>
  <c r="X154" i="8"/>
  <c r="X155" i="8"/>
  <c r="X156" i="8"/>
  <c r="X157" i="8"/>
  <c r="X158" i="8"/>
  <c r="X159" i="8"/>
  <c r="X161" i="8"/>
  <c r="X162" i="8"/>
  <c r="X163" i="8"/>
  <c r="X164" i="8"/>
  <c r="X165" i="8"/>
  <c r="Z10" i="8"/>
  <c r="X10" i="8"/>
  <c r="X114" i="7"/>
  <c r="X135" i="7"/>
  <c r="AI15" i="7"/>
  <c r="AI17" i="7"/>
  <c r="AI18" i="7"/>
  <c r="AI19" i="7"/>
  <c r="AI20" i="7"/>
  <c r="AI21" i="7"/>
  <c r="AI22" i="7"/>
  <c r="AI23" i="7"/>
  <c r="AI24" i="7"/>
  <c r="AI25" i="7"/>
  <c r="AI26" i="7"/>
  <c r="AI27" i="7"/>
  <c r="AI29" i="7"/>
  <c r="AI30" i="7"/>
  <c r="AI31" i="7"/>
  <c r="AI32" i="7"/>
  <c r="AI33" i="7"/>
  <c r="AI34" i="7"/>
  <c r="AI35" i="7"/>
  <c r="AI36" i="7"/>
  <c r="AI37" i="7"/>
  <c r="AI38" i="7"/>
  <c r="AI39" i="7"/>
  <c r="AI41" i="7"/>
  <c r="AI42" i="7"/>
  <c r="AI43" i="7"/>
  <c r="AI44" i="7"/>
  <c r="AI45" i="7"/>
  <c r="AI46" i="7"/>
  <c r="AI47" i="7"/>
  <c r="AI48" i="7"/>
  <c r="AI49" i="7"/>
  <c r="AI50" i="7"/>
  <c r="AI51" i="7"/>
  <c r="AI53" i="7"/>
  <c r="AI54" i="7"/>
  <c r="AI55" i="7"/>
  <c r="AI56" i="7"/>
  <c r="AI57" i="7"/>
  <c r="AI58" i="7"/>
  <c r="AI59" i="7"/>
  <c r="AI60" i="7"/>
  <c r="AI61" i="7"/>
  <c r="AI62" i="7"/>
  <c r="AI63" i="7"/>
  <c r="AI65" i="7"/>
  <c r="AI66" i="7"/>
  <c r="AI67" i="7"/>
  <c r="AI68" i="7"/>
  <c r="AI69" i="7"/>
  <c r="AI70" i="7"/>
  <c r="AI71" i="7"/>
  <c r="AI72" i="7"/>
  <c r="AI73" i="7"/>
  <c r="AI74" i="7"/>
  <c r="AI75" i="7"/>
  <c r="AI77" i="7"/>
  <c r="AI78" i="7"/>
  <c r="AI79" i="7"/>
  <c r="AI80" i="7"/>
  <c r="AI81" i="7"/>
  <c r="AI82" i="7"/>
  <c r="AI83" i="7"/>
  <c r="AI84" i="7"/>
  <c r="AI85" i="7"/>
  <c r="AI86" i="7"/>
  <c r="AI87" i="7"/>
  <c r="AI89" i="7"/>
  <c r="AI90" i="7"/>
  <c r="AI91" i="7"/>
  <c r="AI92" i="7"/>
  <c r="AI93" i="7"/>
  <c r="AI94" i="7"/>
  <c r="AI95" i="7"/>
  <c r="AI96" i="7"/>
  <c r="AI97" i="7"/>
  <c r="AI98" i="7"/>
  <c r="AI99" i="7"/>
  <c r="AI101" i="7"/>
  <c r="AI102" i="7"/>
  <c r="AI103" i="7"/>
  <c r="AI104" i="7"/>
  <c r="AI105" i="7"/>
  <c r="AI106" i="7"/>
  <c r="AI107" i="7"/>
  <c r="AI108" i="7"/>
  <c r="AI109" i="7"/>
  <c r="AI110" i="7"/>
  <c r="AI111" i="7"/>
  <c r="AI113" i="7"/>
  <c r="AI114" i="7"/>
  <c r="AI115" i="7"/>
  <c r="AI116" i="7"/>
  <c r="AI117" i="7"/>
  <c r="AI118" i="7"/>
  <c r="AI119" i="7"/>
  <c r="AI120" i="7"/>
  <c r="AI121" i="7"/>
  <c r="AI122" i="7"/>
  <c r="AI123" i="7"/>
  <c r="AI125" i="7"/>
  <c r="AI126" i="7"/>
  <c r="AI127" i="7"/>
  <c r="AI128" i="7"/>
  <c r="AI129" i="7"/>
  <c r="AI130" i="7"/>
  <c r="AI131" i="7"/>
  <c r="AI132" i="7"/>
  <c r="AI133" i="7"/>
  <c r="AI134" i="7"/>
  <c r="AI135" i="7"/>
  <c r="AI137" i="7"/>
  <c r="AI138" i="7"/>
  <c r="AI139" i="7"/>
  <c r="AI140" i="7"/>
  <c r="AI141" i="7"/>
  <c r="AI142" i="7"/>
  <c r="AI143" i="7"/>
  <c r="AI144" i="7"/>
  <c r="AI145" i="7"/>
  <c r="AI146" i="7"/>
  <c r="AI147" i="7"/>
  <c r="AI149" i="7"/>
  <c r="AI150" i="7"/>
  <c r="AI151" i="7"/>
  <c r="AI152" i="7"/>
  <c r="AI153" i="7"/>
  <c r="AI154" i="7"/>
  <c r="AI155" i="7"/>
  <c r="AI156" i="7"/>
  <c r="AI157" i="7"/>
  <c r="AI158" i="7"/>
  <c r="AI159" i="7"/>
  <c r="AI161" i="7"/>
  <c r="AI162" i="7"/>
  <c r="AI163" i="7"/>
  <c r="AI164" i="7"/>
  <c r="AI165" i="7"/>
  <c r="AI10" i="7"/>
  <c r="AI11" i="7"/>
  <c r="AI12" i="7"/>
  <c r="AI13" i="7"/>
  <c r="AI14" i="7"/>
  <c r="Z12" i="7"/>
  <c r="Z11" i="7"/>
  <c r="Z13" i="7"/>
  <c r="Z14" i="7"/>
  <c r="Z15" i="7"/>
  <c r="Z17" i="7"/>
  <c r="Z18" i="7"/>
  <c r="Z19" i="7"/>
  <c r="Z20" i="7"/>
  <c r="Z21" i="7"/>
  <c r="Z22" i="7"/>
  <c r="Z23" i="7"/>
  <c r="Z24" i="7"/>
  <c r="Z25" i="7"/>
  <c r="Z26" i="7"/>
  <c r="Z27" i="7"/>
  <c r="Z29" i="7"/>
  <c r="Z30" i="7"/>
  <c r="Z31" i="7"/>
  <c r="Z32" i="7"/>
  <c r="Z33" i="7"/>
  <c r="Z34" i="7"/>
  <c r="Z35" i="7"/>
  <c r="Z36" i="7"/>
  <c r="Z37" i="7"/>
  <c r="Z38" i="7"/>
  <c r="Z39" i="7"/>
  <c r="Z41" i="7"/>
  <c r="Z42" i="7"/>
  <c r="Z43" i="7"/>
  <c r="Z44" i="7"/>
  <c r="Z45" i="7"/>
  <c r="Z46" i="7"/>
  <c r="Z47" i="7"/>
  <c r="Z48" i="7"/>
  <c r="Z49" i="7"/>
  <c r="Z50" i="7"/>
  <c r="Z51" i="7"/>
  <c r="Z53" i="7"/>
  <c r="Z54" i="7"/>
  <c r="Z55" i="7"/>
  <c r="Z56" i="7"/>
  <c r="Z57" i="7"/>
  <c r="Z58" i="7"/>
  <c r="Z59" i="7"/>
  <c r="Z60" i="7"/>
  <c r="Z61" i="7"/>
  <c r="Z62" i="7"/>
  <c r="Z63" i="7"/>
  <c r="Z65" i="7"/>
  <c r="Z66" i="7"/>
  <c r="Z67" i="7"/>
  <c r="Z68" i="7"/>
  <c r="Z69" i="7"/>
  <c r="Z70" i="7"/>
  <c r="Z71" i="7"/>
  <c r="Z72" i="7"/>
  <c r="Z73" i="7"/>
  <c r="Z74" i="7"/>
  <c r="Z75" i="7"/>
  <c r="Z77" i="7"/>
  <c r="Z78" i="7"/>
  <c r="Z79" i="7"/>
  <c r="Z80" i="7"/>
  <c r="Z81" i="7"/>
  <c r="Z82" i="7"/>
  <c r="Z83" i="7"/>
  <c r="Z84" i="7"/>
  <c r="Z85" i="7"/>
  <c r="Z86" i="7"/>
  <c r="Z87" i="7"/>
  <c r="Z89" i="7"/>
  <c r="Z90" i="7"/>
  <c r="Z91" i="7"/>
  <c r="Z92" i="7"/>
  <c r="Z93" i="7"/>
  <c r="Z94" i="7"/>
  <c r="Z95" i="7"/>
  <c r="Z96" i="7"/>
  <c r="Z97" i="7"/>
  <c r="Z98" i="7"/>
  <c r="Z99" i="7"/>
  <c r="Z101" i="7"/>
  <c r="Z102" i="7"/>
  <c r="Z103" i="7"/>
  <c r="Z104" i="7"/>
  <c r="Z105" i="7"/>
  <c r="Z106" i="7"/>
  <c r="Z107" i="7"/>
  <c r="Z108" i="7"/>
  <c r="Z109" i="7"/>
  <c r="Z110" i="7"/>
  <c r="Z111" i="7"/>
  <c r="Z113" i="7"/>
  <c r="Z114" i="7"/>
  <c r="Z115" i="7"/>
  <c r="Z116" i="7"/>
  <c r="Z117" i="7"/>
  <c r="Z118" i="7"/>
  <c r="Z119" i="7"/>
  <c r="Z120" i="7"/>
  <c r="Z121" i="7"/>
  <c r="Z122" i="7"/>
  <c r="Z123" i="7"/>
  <c r="Z125" i="7"/>
  <c r="Z126" i="7"/>
  <c r="Z127" i="7"/>
  <c r="Z128" i="7"/>
  <c r="Z129" i="7"/>
  <c r="Z130" i="7"/>
  <c r="Z131" i="7"/>
  <c r="Z132" i="7"/>
  <c r="Z133" i="7"/>
  <c r="Z134" i="7"/>
  <c r="Z135" i="7"/>
  <c r="Z137" i="7"/>
  <c r="Z138" i="7"/>
  <c r="Z139" i="7"/>
  <c r="Z140" i="7"/>
  <c r="Z141" i="7"/>
  <c r="Z142" i="7"/>
  <c r="Z143" i="7"/>
  <c r="Z144" i="7"/>
  <c r="Z145" i="7"/>
  <c r="Z146" i="7"/>
  <c r="Z147" i="7"/>
  <c r="Z149" i="7"/>
  <c r="Z150" i="7"/>
  <c r="Z151" i="7"/>
  <c r="Z152" i="7"/>
  <c r="Z153" i="7"/>
  <c r="Z154" i="7"/>
  <c r="Z155" i="7"/>
  <c r="Z156" i="7"/>
  <c r="Z157" i="7"/>
  <c r="Z158" i="7"/>
  <c r="Z159" i="7"/>
  <c r="Z161" i="7"/>
  <c r="Z162" i="7"/>
  <c r="Z163" i="7"/>
  <c r="Z164" i="7"/>
  <c r="Z165" i="7"/>
  <c r="X11" i="7"/>
  <c r="X12" i="7"/>
  <c r="X13" i="7"/>
  <c r="X14" i="7"/>
  <c r="X15" i="7"/>
  <c r="X17" i="7"/>
  <c r="X18" i="7"/>
  <c r="X19" i="7"/>
  <c r="X20" i="7"/>
  <c r="X21" i="7"/>
  <c r="X22" i="7"/>
  <c r="X23" i="7"/>
  <c r="X24" i="7"/>
  <c r="X25" i="7"/>
  <c r="X26" i="7"/>
  <c r="X27" i="7"/>
  <c r="X29" i="7"/>
  <c r="X30" i="7"/>
  <c r="X31" i="7"/>
  <c r="X32" i="7"/>
  <c r="X33" i="7"/>
  <c r="X34" i="7"/>
  <c r="X35" i="7"/>
  <c r="X36" i="7"/>
  <c r="X37" i="7"/>
  <c r="X38" i="7"/>
  <c r="X39" i="7"/>
  <c r="X41" i="7"/>
  <c r="X42" i="7"/>
  <c r="X43" i="7"/>
  <c r="X44" i="7"/>
  <c r="X45" i="7"/>
  <c r="X46" i="7"/>
  <c r="X47" i="7"/>
  <c r="X48" i="7"/>
  <c r="X49" i="7"/>
  <c r="X50" i="7"/>
  <c r="X51" i="7"/>
  <c r="X53" i="7"/>
  <c r="X54" i="7"/>
  <c r="X55" i="7"/>
  <c r="X56" i="7"/>
  <c r="X57" i="7"/>
  <c r="X58" i="7"/>
  <c r="X59" i="7"/>
  <c r="X60" i="7"/>
  <c r="X61" i="7"/>
  <c r="X62" i="7"/>
  <c r="X63" i="7"/>
  <c r="X65" i="7"/>
  <c r="X66" i="7"/>
  <c r="X67" i="7"/>
  <c r="X68" i="7"/>
  <c r="X69" i="7"/>
  <c r="X70" i="7"/>
  <c r="X71" i="7"/>
  <c r="X72" i="7"/>
  <c r="X73" i="7"/>
  <c r="X74" i="7"/>
  <c r="X75" i="7"/>
  <c r="X77" i="7"/>
  <c r="X78" i="7"/>
  <c r="X79" i="7"/>
  <c r="X80" i="7"/>
  <c r="X81" i="7"/>
  <c r="X82" i="7"/>
  <c r="X83" i="7"/>
  <c r="X84" i="7"/>
  <c r="X85" i="7"/>
  <c r="X86" i="7"/>
  <c r="X87" i="7"/>
  <c r="X89" i="7"/>
  <c r="X90" i="7"/>
  <c r="X91" i="7"/>
  <c r="X92" i="7"/>
  <c r="X93" i="7"/>
  <c r="X94" i="7"/>
  <c r="X95" i="7"/>
  <c r="X96" i="7"/>
  <c r="X97" i="7"/>
  <c r="X98" i="7"/>
  <c r="X99" i="7"/>
  <c r="X101" i="7"/>
  <c r="X102" i="7"/>
  <c r="X103" i="7"/>
  <c r="X104" i="7"/>
  <c r="X105" i="7"/>
  <c r="X106" i="7"/>
  <c r="X107" i="7"/>
  <c r="X108" i="7"/>
  <c r="X109" i="7"/>
  <c r="X110" i="7"/>
  <c r="X111" i="7"/>
  <c r="X113" i="7"/>
  <c r="X115" i="7"/>
  <c r="X116" i="7"/>
  <c r="X117" i="7"/>
  <c r="X118" i="7"/>
  <c r="X119" i="7"/>
  <c r="X120" i="7"/>
  <c r="X121" i="7"/>
  <c r="X122" i="7"/>
  <c r="X123" i="7"/>
  <c r="X125" i="7"/>
  <c r="X126" i="7"/>
  <c r="X127" i="7"/>
  <c r="X128" i="7"/>
  <c r="X129" i="7"/>
  <c r="X130" i="7"/>
  <c r="X131" i="7"/>
  <c r="X132" i="7"/>
  <c r="X133" i="7"/>
  <c r="X134" i="7"/>
  <c r="X137" i="7"/>
  <c r="X138" i="7"/>
  <c r="X139" i="7"/>
  <c r="X140" i="7"/>
  <c r="X141" i="7"/>
  <c r="X142" i="7"/>
  <c r="X143" i="7"/>
  <c r="X144" i="7"/>
  <c r="X145" i="7"/>
  <c r="X146" i="7"/>
  <c r="X147" i="7"/>
  <c r="X149" i="7"/>
  <c r="X150" i="7"/>
  <c r="X151" i="7"/>
  <c r="X152" i="7"/>
  <c r="X153" i="7"/>
  <c r="X154" i="7"/>
  <c r="X155" i="7"/>
  <c r="X156" i="7"/>
  <c r="X157" i="7"/>
  <c r="X158" i="7"/>
  <c r="X159" i="7"/>
  <c r="X161" i="7"/>
  <c r="X162" i="7"/>
  <c r="X163" i="7"/>
  <c r="X164" i="7"/>
  <c r="X165" i="7"/>
  <c r="Z10" i="7"/>
  <c r="X10" i="7"/>
  <c r="I543" i="2"/>
  <c r="I542" i="2"/>
  <c r="I541" i="2"/>
  <c r="I540" i="2"/>
  <c r="I539" i="2"/>
  <c r="I538" i="2"/>
  <c r="I537" i="2"/>
  <c r="I536" i="2"/>
  <c r="I520" i="2"/>
  <c r="I519" i="2"/>
  <c r="I518" i="2"/>
  <c r="I517" i="2"/>
  <c r="I516" i="2"/>
  <c r="I515" i="2"/>
  <c r="I514" i="2"/>
  <c r="I513" i="2"/>
  <c r="I504" i="2"/>
  <c r="H504" i="2"/>
  <c r="G504" i="2"/>
  <c r="F504" i="2"/>
  <c r="I503" i="2"/>
  <c r="H503" i="2"/>
  <c r="G503" i="2"/>
  <c r="F503" i="2"/>
  <c r="I502" i="2"/>
  <c r="H502" i="2"/>
  <c r="G502" i="2"/>
  <c r="F502" i="2"/>
  <c r="I501" i="2"/>
  <c r="H501" i="2"/>
  <c r="G501" i="2"/>
  <c r="F501" i="2"/>
  <c r="I500" i="2"/>
  <c r="H500" i="2"/>
  <c r="G500" i="2"/>
  <c r="F500" i="2"/>
  <c r="I499" i="2"/>
  <c r="H499" i="2"/>
  <c r="G499" i="2"/>
  <c r="F499" i="2"/>
  <c r="M490" i="2"/>
  <c r="L490" i="2"/>
  <c r="K490" i="2"/>
  <c r="J490" i="2"/>
  <c r="I490" i="2"/>
  <c r="H490" i="2"/>
  <c r="G490" i="2"/>
  <c r="F490" i="2"/>
  <c r="M489" i="2"/>
  <c r="L489" i="2"/>
  <c r="K489" i="2"/>
  <c r="J489" i="2"/>
  <c r="I489" i="2"/>
  <c r="H489" i="2"/>
  <c r="G489" i="2"/>
  <c r="F489" i="2"/>
  <c r="M488" i="2"/>
  <c r="L488" i="2"/>
  <c r="K488" i="2"/>
  <c r="J488" i="2"/>
  <c r="I488" i="2"/>
  <c r="H488" i="2"/>
  <c r="G488" i="2"/>
  <c r="F488" i="2"/>
  <c r="M487" i="2"/>
  <c r="L487" i="2"/>
  <c r="K487" i="2"/>
  <c r="J487" i="2"/>
  <c r="I487" i="2"/>
  <c r="H487" i="2"/>
  <c r="G487" i="2"/>
  <c r="F487" i="2"/>
  <c r="M486" i="2"/>
  <c r="L486" i="2"/>
  <c r="K486" i="2"/>
  <c r="J486" i="2"/>
  <c r="I486" i="2"/>
  <c r="H486" i="2"/>
  <c r="G486" i="2"/>
  <c r="F486" i="2"/>
  <c r="I94" i="2"/>
  <c r="I93" i="2"/>
  <c r="I92" i="2"/>
  <c r="I91" i="2"/>
  <c r="I90" i="2"/>
  <c r="I89" i="2"/>
  <c r="I88" i="2"/>
  <c r="I87" i="2"/>
  <c r="I71" i="2"/>
  <c r="I70" i="2"/>
  <c r="I69" i="2"/>
  <c r="I68" i="2"/>
  <c r="I67" i="2"/>
  <c r="I66" i="2"/>
  <c r="I65" i="2"/>
  <c r="I64" i="2"/>
  <c r="I55" i="2"/>
  <c r="H55" i="2"/>
  <c r="G55" i="2"/>
  <c r="F55" i="2"/>
  <c r="I54" i="2"/>
  <c r="H54" i="2"/>
  <c r="G54" i="2"/>
  <c r="F54" i="2"/>
  <c r="I53" i="2"/>
  <c r="H53" i="2"/>
  <c r="G53" i="2"/>
  <c r="F53" i="2"/>
  <c r="I52" i="2"/>
  <c r="H52" i="2"/>
  <c r="G52" i="2"/>
  <c r="F52" i="2"/>
  <c r="I51" i="2"/>
  <c r="H51" i="2"/>
  <c r="G51" i="2"/>
  <c r="F51" i="2"/>
  <c r="I50" i="2"/>
  <c r="H50" i="2"/>
  <c r="G50" i="2"/>
  <c r="F50" i="2"/>
  <c r="M41" i="2"/>
  <c r="L41" i="2"/>
  <c r="K41" i="2"/>
  <c r="J41" i="2"/>
  <c r="I41" i="2"/>
  <c r="H41" i="2"/>
  <c r="G41" i="2"/>
  <c r="F41" i="2"/>
  <c r="M40" i="2"/>
  <c r="L40" i="2"/>
  <c r="K40" i="2"/>
  <c r="J40" i="2"/>
  <c r="I40" i="2"/>
  <c r="H40" i="2"/>
  <c r="G40" i="2"/>
  <c r="F40" i="2"/>
  <c r="M39" i="2"/>
  <c r="L39" i="2"/>
  <c r="K39" i="2"/>
  <c r="J39" i="2"/>
  <c r="I39" i="2"/>
  <c r="H39" i="2"/>
  <c r="G39" i="2"/>
  <c r="F39" i="2"/>
  <c r="M38" i="2"/>
  <c r="L38" i="2"/>
  <c r="K38" i="2"/>
  <c r="J38" i="2"/>
  <c r="I38" i="2"/>
  <c r="H38" i="2"/>
  <c r="G38" i="2"/>
  <c r="F38" i="2"/>
  <c r="M37" i="2"/>
  <c r="L37" i="2"/>
  <c r="K37" i="2"/>
  <c r="J37" i="2"/>
  <c r="I37" i="2"/>
  <c r="H37" i="2"/>
  <c r="G37" i="2"/>
  <c r="F37" i="2"/>
</calcChain>
</file>

<file path=xl/sharedStrings.xml><?xml version="1.0" encoding="utf-8"?>
<sst xmlns="http://schemas.openxmlformats.org/spreadsheetml/2006/main" count="1269" uniqueCount="269">
  <si>
    <t>Single Trench Length (ft)</t>
  </si>
  <si>
    <t>% decrease in length</t>
  </si>
  <si>
    <t>Alternative name</t>
  </si>
  <si>
    <t>2004 existing soil</t>
  </si>
  <si>
    <t>2004 Saturated soil</t>
  </si>
  <si>
    <t>2010 existing soil</t>
  </si>
  <si>
    <t>single pipe trench</t>
  </si>
  <si>
    <t>4 pipes /trench</t>
  </si>
  <si>
    <t>Verical slinky trench</t>
  </si>
  <si>
    <t>existing soil</t>
  </si>
  <si>
    <t>saturated soil</t>
  </si>
  <si>
    <t>Thermal conductivity</t>
  </si>
  <si>
    <t>Thermal diffusivity</t>
  </si>
  <si>
    <t>from each type of trench</t>
  </si>
  <si>
    <t>Alt 2 from Alt 1</t>
  </si>
  <si>
    <t>Alt 3 from Alt 2</t>
  </si>
  <si>
    <t>Alt 4 from Alt 3</t>
  </si>
  <si>
    <t>Alt 5 from Alt 4</t>
  </si>
  <si>
    <t>Alt 6 from Alt 5</t>
  </si>
  <si>
    <t>Alt 1</t>
  </si>
  <si>
    <t>Alt 5</t>
  </si>
  <si>
    <t>Alt 2</t>
  </si>
  <si>
    <t>Alt 3</t>
  </si>
  <si>
    <t>Alt 4</t>
  </si>
  <si>
    <t>Alt 6</t>
  </si>
  <si>
    <t xml:space="preserve">Percentage decrease in length </t>
  </si>
  <si>
    <t>Resulting Graphs</t>
  </si>
  <si>
    <t>Pipe resistance</t>
  </si>
  <si>
    <t>2010 Saturated soil</t>
  </si>
  <si>
    <t>Heating</t>
  </si>
  <si>
    <t>Cooling</t>
  </si>
  <si>
    <t>Decrease in Length of Pipe from one Alternative to another</t>
  </si>
  <si>
    <t>Decrease in Length from existing soil condition to saturated state</t>
  </si>
  <si>
    <t>2004 Heating</t>
  </si>
  <si>
    <t>2004 Cooling</t>
  </si>
  <si>
    <t>2010 Heating</t>
  </si>
  <si>
    <t>2010 Cooling</t>
  </si>
  <si>
    <t>Heating Condition</t>
  </si>
  <si>
    <t>Case</t>
  </si>
  <si>
    <t>Trench Length (ft)</t>
  </si>
  <si>
    <t>Description</t>
  </si>
  <si>
    <t>Existing soil condition</t>
  </si>
  <si>
    <t xml:space="preserve">Saturated soil </t>
  </si>
  <si>
    <t>% increase in length</t>
  </si>
  <si>
    <t>Ashrae 90.1 - 2004</t>
  </si>
  <si>
    <t>4 pipes/trench</t>
  </si>
  <si>
    <t>2 pipes/trench</t>
  </si>
  <si>
    <t>Ashrae 90.1 - 2010</t>
  </si>
  <si>
    <t>Cooling Condition</t>
  </si>
  <si>
    <t>Soil Type</t>
  </si>
  <si>
    <t>Thermal Conductivity (BTU/ft/hr/°F)</t>
  </si>
  <si>
    <t>Thermal Diffusivity (ft²/day)</t>
  </si>
  <si>
    <t>Soil type 1</t>
  </si>
  <si>
    <t>k = 0.90</t>
  </si>
  <si>
    <r>
      <rPr>
        <sz val="11"/>
        <color theme="1"/>
        <rFont val="Aptos Narrow"/>
        <family val="2"/>
      </rPr>
      <t>α</t>
    </r>
    <r>
      <rPr>
        <sz val="11"/>
        <color theme="1"/>
        <rFont val="Calibri"/>
        <family val="2"/>
        <scheme val="minor"/>
      </rPr>
      <t xml:space="preserve"> = 0.79</t>
    </r>
  </si>
  <si>
    <t>2 vertical pipes/trench</t>
  </si>
  <si>
    <t>Given soil conditions</t>
  </si>
  <si>
    <t>Soil type 2</t>
  </si>
  <si>
    <t>k = 2.20</t>
  </si>
  <si>
    <r>
      <rPr>
        <sz val="11"/>
        <color theme="1"/>
        <rFont val="Aptos Narrow"/>
        <family val="2"/>
      </rPr>
      <t>α</t>
    </r>
    <r>
      <rPr>
        <sz val="11"/>
        <color theme="1"/>
        <rFont val="Calibri"/>
        <family val="2"/>
        <scheme val="minor"/>
      </rPr>
      <t xml:space="preserve"> = 1.57</t>
    </r>
  </si>
  <si>
    <t>Reclined 2 pipes/trench</t>
  </si>
  <si>
    <t>Reclined slinky trench</t>
  </si>
  <si>
    <t>Reclined slinky</t>
  </si>
  <si>
    <t>Standing 2 pipes/trench</t>
  </si>
  <si>
    <t>Standing slinky</t>
  </si>
  <si>
    <t>k = 1.71</t>
  </si>
  <si>
    <r>
      <rPr>
        <sz val="11"/>
        <color theme="1"/>
        <rFont val="Aptos Narrow"/>
        <family val="2"/>
      </rPr>
      <t>α</t>
    </r>
    <r>
      <rPr>
        <sz val="11"/>
        <color theme="1"/>
        <rFont val="Calibri"/>
        <family val="2"/>
        <scheme val="minor"/>
      </rPr>
      <t xml:space="preserve"> = 1.08</t>
    </r>
  </si>
  <si>
    <t>Soil type 3</t>
  </si>
  <si>
    <t>k = 1.41</t>
  </si>
  <si>
    <r>
      <rPr>
        <sz val="11"/>
        <color theme="1"/>
        <rFont val="Aptos Narrow"/>
        <family val="2"/>
      </rPr>
      <t>α</t>
    </r>
    <r>
      <rPr>
        <sz val="11"/>
        <color theme="1"/>
        <rFont val="Calibri"/>
        <family val="2"/>
        <scheme val="minor"/>
      </rPr>
      <t xml:space="preserve"> = 1.29</t>
    </r>
  </si>
  <si>
    <t>Soil type 4</t>
  </si>
  <si>
    <t>Soil type 5</t>
  </si>
  <si>
    <t>k = 0.41</t>
  </si>
  <si>
    <r>
      <rPr>
        <sz val="11"/>
        <color theme="1"/>
        <rFont val="Aptos Narrow"/>
        <family val="2"/>
      </rPr>
      <t>α</t>
    </r>
    <r>
      <rPr>
        <sz val="11"/>
        <color theme="1"/>
        <rFont val="Calibri"/>
        <family val="2"/>
        <scheme val="minor"/>
      </rPr>
      <t xml:space="preserve"> = 0.35</t>
    </r>
  </si>
  <si>
    <t>Soil type 6</t>
  </si>
  <si>
    <r>
      <rPr>
        <sz val="11"/>
        <color theme="1"/>
        <rFont val="Aptos Narrow"/>
        <family val="2"/>
      </rPr>
      <t>α</t>
    </r>
    <r>
      <rPr>
        <sz val="11"/>
        <color theme="1"/>
        <rFont val="Calibri"/>
        <family val="2"/>
        <scheme val="minor"/>
      </rPr>
      <t xml:space="preserve"> = 0.26</t>
    </r>
  </si>
  <si>
    <t>k = 0.19</t>
  </si>
  <si>
    <t>Soil type 7</t>
  </si>
  <si>
    <r>
      <rPr>
        <sz val="11"/>
        <color theme="1"/>
        <rFont val="Aptos Narrow"/>
        <family val="2"/>
      </rPr>
      <t>α</t>
    </r>
    <r>
      <rPr>
        <sz val="11"/>
        <color theme="1"/>
        <rFont val="Calibri"/>
        <family val="2"/>
        <scheme val="minor"/>
      </rPr>
      <t xml:space="preserve"> = 0.19</t>
    </r>
  </si>
  <si>
    <t>Soil type 8</t>
  </si>
  <si>
    <t>k = 2.01</t>
  </si>
  <si>
    <r>
      <rPr>
        <sz val="11"/>
        <color theme="1"/>
        <rFont val="Aptos Narrow"/>
        <family val="2"/>
      </rPr>
      <t>α</t>
    </r>
    <r>
      <rPr>
        <sz val="11"/>
        <color theme="1"/>
        <rFont val="Calibri"/>
        <family val="2"/>
        <scheme val="minor"/>
      </rPr>
      <t xml:space="preserve"> = 1.22</t>
    </r>
  </si>
  <si>
    <t>Soil type 9</t>
  </si>
  <si>
    <r>
      <rPr>
        <sz val="11"/>
        <color theme="1"/>
        <rFont val="Aptos Narrow"/>
        <family val="2"/>
      </rPr>
      <t>α</t>
    </r>
    <r>
      <rPr>
        <sz val="11"/>
        <color theme="1"/>
        <rFont val="Calibri"/>
        <family val="2"/>
        <scheme val="minor"/>
      </rPr>
      <t xml:space="preserve"> = 0.86</t>
    </r>
  </si>
  <si>
    <t>Soil type 10</t>
  </si>
  <si>
    <t>k = 1.65</t>
  </si>
  <si>
    <r>
      <rPr>
        <sz val="11"/>
        <color theme="1"/>
        <rFont val="Aptos Narrow"/>
        <family val="2"/>
      </rPr>
      <t>α</t>
    </r>
    <r>
      <rPr>
        <sz val="11"/>
        <color theme="1"/>
        <rFont val="Calibri"/>
        <family val="2"/>
        <scheme val="minor"/>
      </rPr>
      <t xml:space="preserve"> = 2.18</t>
    </r>
  </si>
  <si>
    <t>Soil type 11</t>
  </si>
  <si>
    <t>Soil type 12</t>
  </si>
  <si>
    <t>k = 0.89</t>
  </si>
  <si>
    <r>
      <rPr>
        <sz val="11"/>
        <color theme="1"/>
        <rFont val="Aptos Narrow"/>
        <family val="2"/>
      </rPr>
      <t>α</t>
    </r>
    <r>
      <rPr>
        <sz val="11"/>
        <color theme="1"/>
        <rFont val="Calibri"/>
        <family val="2"/>
        <scheme val="minor"/>
      </rPr>
      <t xml:space="preserve"> = 0.61</t>
    </r>
  </si>
  <si>
    <t>k = 1.8</t>
  </si>
  <si>
    <r>
      <rPr>
        <sz val="11"/>
        <color theme="1"/>
        <rFont val="Aptos Narrow"/>
        <family val="2"/>
      </rPr>
      <t>α</t>
    </r>
    <r>
      <rPr>
        <sz val="11"/>
        <color theme="1"/>
        <rFont val="Calibri"/>
        <family val="2"/>
        <scheme val="minor"/>
      </rPr>
      <t xml:space="preserve"> = 1.23</t>
    </r>
  </si>
  <si>
    <t>4 pipes per trench</t>
  </si>
  <si>
    <t>2 pipes vertical</t>
  </si>
  <si>
    <t>Single Trench length (ft)</t>
  </si>
  <si>
    <t>Soil Type 1</t>
  </si>
  <si>
    <t>Soil Type 2</t>
  </si>
  <si>
    <t>Soil Type 3</t>
  </si>
  <si>
    <t>Soil Type 4</t>
  </si>
  <si>
    <t>Soil Type 5</t>
  </si>
  <si>
    <t>Soil Type 6</t>
  </si>
  <si>
    <t>Soil Type 7</t>
  </si>
  <si>
    <t>Soil Type 8</t>
  </si>
  <si>
    <t>Soil Type 9</t>
  </si>
  <si>
    <t>Soil Type 10</t>
  </si>
  <si>
    <t>Soil Type 11</t>
  </si>
  <si>
    <t>Soil Type 12</t>
  </si>
  <si>
    <t>Ascending order</t>
  </si>
  <si>
    <r>
      <t>Thermal Diffusivity (ft</t>
    </r>
    <r>
      <rPr>
        <b/>
        <sz val="11"/>
        <color theme="1"/>
        <rFont val="Calibri"/>
        <family val="2"/>
      </rPr>
      <t>²</t>
    </r>
    <r>
      <rPr>
        <b/>
        <sz val="11"/>
        <color theme="1"/>
        <rFont val="Calibri"/>
        <family val="2"/>
        <scheme val="minor"/>
      </rPr>
      <t>/day)</t>
    </r>
  </si>
  <si>
    <t>Random</t>
  </si>
  <si>
    <t>Scale 1:1</t>
  </si>
  <si>
    <t>Scale 1:10</t>
  </si>
  <si>
    <t>horizontal 2 pipes/trench</t>
  </si>
  <si>
    <t>vertical 2 pipes/trench</t>
  </si>
  <si>
    <t>Horizontal slinky trench</t>
  </si>
  <si>
    <t>Horizontal slinky</t>
  </si>
  <si>
    <t>Vertical slinky</t>
  </si>
  <si>
    <t>Results from Prof. Edward Paper to find the trench length and validation</t>
  </si>
  <si>
    <t>Scale 1: 10</t>
  </si>
  <si>
    <t>LAST WEEK SUBMISSION 04/10/2024</t>
  </si>
  <si>
    <t>Results for The Thermal Conductivity and Thermal Diffusivity for Building Loads of Scale 1:10 and Scale 1:1</t>
  </si>
  <si>
    <t>Soil A</t>
  </si>
  <si>
    <t>Soil B</t>
  </si>
  <si>
    <t>Soil C</t>
  </si>
  <si>
    <t>Soil D</t>
  </si>
  <si>
    <t>Thermal Conductivity</t>
  </si>
  <si>
    <t xml:space="preserve">Thermal Diffusivity </t>
  </si>
  <si>
    <t>2 pipes per trench</t>
  </si>
  <si>
    <t>Vertical bore hole</t>
  </si>
  <si>
    <t>4 Pipes per trench</t>
  </si>
  <si>
    <t>No Graphical Results available for Reclined and Standing Slinky</t>
  </si>
  <si>
    <t>with zones data input</t>
  </si>
  <si>
    <t>Vertical bore holes with summed up into single zone for monthly loads  to get graph. Because, in this case only we have option to select maximum and minimum EWT in the graph.</t>
  </si>
  <si>
    <t>All the following data is for Soil A only</t>
  </si>
  <si>
    <t>My own results.</t>
  </si>
  <si>
    <t>Horizontal</t>
  </si>
  <si>
    <t>GLD Cost Analysis for Phoenix Building</t>
  </si>
  <si>
    <t>Materials</t>
  </si>
  <si>
    <t>Brick, Adobe</t>
  </si>
  <si>
    <t>Sandstone</t>
  </si>
  <si>
    <t>Steel, ASI 1010</t>
  </si>
  <si>
    <t>Aluminum Oxide</t>
  </si>
  <si>
    <t>Silicaon</t>
  </si>
  <si>
    <t>Link:</t>
  </si>
  <si>
    <t>https://www.engineersedge.com/heat_transfer/thermal_diffusivity_table_13953.htm</t>
  </si>
  <si>
    <t xml:space="preserve">Other values </t>
  </si>
  <si>
    <t>Material 1</t>
  </si>
  <si>
    <t>Material 2</t>
  </si>
  <si>
    <t>Material 3</t>
  </si>
  <si>
    <t>Material 4</t>
  </si>
  <si>
    <t>Material 5</t>
  </si>
  <si>
    <t>Specific Heat Capacity (J/kg.K)</t>
  </si>
  <si>
    <t>Phoenix</t>
  </si>
  <si>
    <t>(ft2/Day)</t>
  </si>
  <si>
    <t>(m2/Day)</t>
  </si>
  <si>
    <t xml:space="preserve">Thermal Conductivity </t>
  </si>
  <si>
    <t>(W/m*K)</t>
  </si>
  <si>
    <t>(Btu/(h*ft*F)</t>
  </si>
  <si>
    <t>Soil E</t>
  </si>
  <si>
    <t>Soil F</t>
  </si>
  <si>
    <t>Soil G</t>
  </si>
  <si>
    <t>Soil H</t>
  </si>
  <si>
    <t>Soil I</t>
  </si>
  <si>
    <t>Soil J</t>
  </si>
  <si>
    <t>Soil K</t>
  </si>
  <si>
    <t>Soil L</t>
  </si>
  <si>
    <t>Soil M</t>
  </si>
  <si>
    <t>Soil N</t>
  </si>
  <si>
    <t>Soil O</t>
  </si>
  <si>
    <t>Soil P</t>
  </si>
  <si>
    <t>Soil Q</t>
  </si>
  <si>
    <t>Soil R</t>
  </si>
  <si>
    <t>Soil S</t>
  </si>
  <si>
    <t>Soil T</t>
  </si>
  <si>
    <t>Soil U</t>
  </si>
  <si>
    <t>Soil V</t>
  </si>
  <si>
    <t>Soil W</t>
  </si>
  <si>
    <t>Soil X</t>
  </si>
  <si>
    <t>Soil Y</t>
  </si>
  <si>
    <t>Energy</t>
  </si>
  <si>
    <t>CO2 Emissions</t>
  </si>
  <si>
    <t>Water</t>
  </si>
  <si>
    <t>Maintenance</t>
  </si>
  <si>
    <t>Life Cycle Cost ($)</t>
  </si>
  <si>
    <t>Tax</t>
  </si>
  <si>
    <t>Annual Cost ($)</t>
  </si>
  <si>
    <t>Installation Subsurface</t>
  </si>
  <si>
    <t>Installation Equipment</t>
  </si>
  <si>
    <t>Life time: 25 Years</t>
  </si>
  <si>
    <t>Annual CO2 Reduction (tons)</t>
  </si>
  <si>
    <t>Total CO2 Reduction (25yrs - tons)</t>
  </si>
  <si>
    <t>Financial Analysis</t>
  </si>
  <si>
    <t>Annual Total Savings ($)</t>
  </si>
  <si>
    <t>Slinky Pipe Only</t>
  </si>
  <si>
    <t xml:space="preserve">Salvage </t>
  </si>
  <si>
    <t xml:space="preserve">Salvage: </t>
  </si>
  <si>
    <t>Salvage refers to the estimated remaining value of the geothermal system components (like loop fields and equipment) at the end of the project’s life. It represents what could potentially be recovered if the system or its parts are resold or reused after reaching the end of its useful life.</t>
  </si>
  <si>
    <t>Depreciation</t>
  </si>
  <si>
    <t>Depreciation represents the gradual decrease in the value of the geothermal system’s equipment over time due to wear, aging, or obsolescence. It is used to spread the cost of equipment over its useful life, reflecting its decreasing worth each year.</t>
  </si>
  <si>
    <t>Cost per Area Excavated/ trenched: $15/ ft2</t>
  </si>
  <si>
    <r>
      <t>Thermal Diffusivity  (</t>
    </r>
    <r>
      <rPr>
        <sz val="11"/>
        <color rgb="FF006100"/>
        <rFont val="Aptos Narrow"/>
        <family val="2"/>
      </rPr>
      <t>α</t>
    </r>
    <r>
      <rPr>
        <sz val="8.8000000000000007"/>
        <color rgb="FF006100"/>
        <rFont val="Calibri"/>
        <family val="2"/>
      </rPr>
      <t>)</t>
    </r>
  </si>
  <si>
    <t>k (W/m*K)</t>
  </si>
  <si>
    <r>
      <rPr>
        <sz val="11"/>
        <color theme="1"/>
        <rFont val="Aptos Narrow"/>
        <family val="2"/>
      </rPr>
      <t>α</t>
    </r>
    <r>
      <rPr>
        <sz val="11"/>
        <color theme="1"/>
        <rFont val="Calibri"/>
        <family val="2"/>
      </rPr>
      <t xml:space="preserve"> </t>
    </r>
    <r>
      <rPr>
        <sz val="11"/>
        <color theme="1"/>
        <rFont val="Calibri"/>
        <family val="2"/>
        <scheme val="minor"/>
      </rPr>
      <t>(m2/Day)</t>
    </r>
  </si>
  <si>
    <t>(ft)</t>
  </si>
  <si>
    <t>(m)</t>
  </si>
  <si>
    <t>LifeCycle Total</t>
  </si>
  <si>
    <t>Annual Total</t>
  </si>
  <si>
    <t>TC</t>
  </si>
  <si>
    <t>TD</t>
  </si>
  <si>
    <t>TL</t>
  </si>
  <si>
    <t>α (m2/Day)</t>
  </si>
  <si>
    <t>Salvage</t>
  </si>
  <si>
    <t>Horizontal Slinky System</t>
  </si>
  <si>
    <t>Vertical Borehole System</t>
  </si>
  <si>
    <t>Vertical Borehole =  4 no's x 4 no's = 16 boreholes</t>
  </si>
  <si>
    <t>3 bores per circuit means 3 bores connected in sequence as a circuit to increase in sequence and leaving the last 2 bores as separate circuit</t>
  </si>
  <si>
    <t>Cost per Unit length:  $30/ft</t>
  </si>
  <si>
    <t>Ground Temp Change             (+ degC)</t>
  </si>
  <si>
    <t>BL</t>
  </si>
  <si>
    <t>HC</t>
  </si>
  <si>
    <t>VC</t>
  </si>
  <si>
    <t>T</t>
  </si>
  <si>
    <t>HC'</t>
  </si>
  <si>
    <t>VC'</t>
  </si>
  <si>
    <t>k vs Length</t>
  </si>
  <si>
    <t>k vs cost</t>
  </si>
  <si>
    <t>k vs Normalized Cost</t>
  </si>
  <si>
    <t>α vs Length</t>
  </si>
  <si>
    <t>α vs Cost</t>
  </si>
  <si>
    <t xml:space="preserve"> α vs Normalized Cost</t>
  </si>
  <si>
    <t>k vs Ground Temperature</t>
  </si>
  <si>
    <t xml:space="preserve">  α vs Ground Temperature</t>
  </si>
  <si>
    <t>Trech number = 5</t>
  </si>
  <si>
    <t>Depth =  6.9ft</t>
  </si>
  <si>
    <t>separation = 20ft</t>
  </si>
  <si>
    <t>Width = 35.8 in</t>
  </si>
  <si>
    <t>Loop pitch = 25cm</t>
  </si>
  <si>
    <t>Loop diameter = 6.9ft</t>
  </si>
  <si>
    <t>4 Pipes per Trench</t>
  </si>
  <si>
    <t>2 Pipes per Trench</t>
  </si>
  <si>
    <t xml:space="preserve">Standing Slinky Pipe </t>
  </si>
  <si>
    <t xml:space="preserve">Reclined Slinky Pipe </t>
  </si>
  <si>
    <t>Width = 7.9in</t>
  </si>
  <si>
    <t>Loop pitch = 9.8in</t>
  </si>
  <si>
    <t>Loop diameter =35.8 in</t>
  </si>
  <si>
    <t>Cost per Area Excavated/ trenched: $10/ ft2</t>
  </si>
  <si>
    <t>Cost per Area Excavated/ trenched: $7/ ft2</t>
  </si>
  <si>
    <t>vertical and Horizontal separation = 24in</t>
  </si>
  <si>
    <t>Horizontal separation = 24 in</t>
  </si>
  <si>
    <t>TL - RS</t>
  </si>
  <si>
    <t>TL - SS</t>
  </si>
  <si>
    <t>TL - 4P</t>
  </si>
  <si>
    <t>TL - 2P</t>
  </si>
  <si>
    <t>C - RS</t>
  </si>
  <si>
    <t>C - SS</t>
  </si>
  <si>
    <t>C - 4P</t>
  </si>
  <si>
    <t>C - 2P</t>
  </si>
  <si>
    <t>Temp</t>
  </si>
  <si>
    <t>C' - RS</t>
  </si>
  <si>
    <t>C' - SS</t>
  </si>
  <si>
    <t>C' - 4P</t>
  </si>
  <si>
    <t>C' - 2P</t>
  </si>
  <si>
    <t>`</t>
  </si>
  <si>
    <t xml:space="preserve">Large Office Building </t>
  </si>
  <si>
    <t xml:space="preserve">Small Office Building </t>
  </si>
  <si>
    <t>LARGE OFFICE BUILDING</t>
  </si>
  <si>
    <t>SMALL OFFICE BUILDING</t>
  </si>
  <si>
    <t>For slinky and Vertical bore hole system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</si>
</sst>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_);\(#,##0.0\)"/>
  </numFmts>
  <fonts count="23" x14ac:knownFonts="1">
    <font>
      <sz val="11"/>
      <color theme="1"/>
      <name val="Calibri"/>
      <family val="2"/>
      <scheme val="minor"/>
    </font>
    <font>
      <sz val="8"/>
      <name val="Calibri"/>
      <family val="2"/>
      <scheme val="minor"/>
    </font>
    <font>
      <sz val="11"/>
      <color theme="1"/>
      <name val="Calibri"/>
      <family val="2"/>
      <scheme val="minor"/>
    </font>
    <font>
      <sz val="11"/>
      <color rgb="FF9C0006"/>
      <name val="Calibri"/>
      <family val="2"/>
      <scheme val="minor"/>
    </font>
    <font>
      <b/>
      <sz val="11"/>
      <color theme="1"/>
      <name val="Calibri"/>
      <family val="2"/>
      <scheme val="minor"/>
    </font>
    <font>
      <sz val="11"/>
      <color rgb="FF006100"/>
      <name val="Calibri"/>
      <family val="2"/>
      <scheme val="minor"/>
    </font>
    <font>
      <sz val="11"/>
      <color rgb="FF9C5700"/>
      <name val="Calibri"/>
      <family val="2"/>
      <scheme val="minor"/>
    </font>
    <font>
      <sz val="11"/>
      <color theme="1"/>
      <name val="Aptos Narrow"/>
      <family val="2"/>
    </font>
    <font>
      <b/>
      <sz val="11"/>
      <color theme="1"/>
      <name val="Calibri"/>
      <family val="2"/>
    </font>
    <font>
      <sz val="11"/>
      <color rgb="FF3F3F76"/>
      <name val="Calibri"/>
      <family val="2"/>
      <scheme val="minor"/>
    </font>
    <font>
      <sz val="11"/>
      <color rgb="FFFF0000"/>
      <name val="Calibri"/>
      <family val="2"/>
      <scheme val="minor"/>
    </font>
    <font>
      <b/>
      <sz val="11"/>
      <color rgb="FFFA7D00"/>
      <name val="Calibri"/>
      <family val="2"/>
      <scheme val="minor"/>
    </font>
    <font>
      <sz val="11"/>
      <color theme="1"/>
      <name val="Calibri"/>
      <family val="2"/>
    </font>
    <font>
      <sz val="11"/>
      <color rgb="FF006100"/>
      <name val="Aptos Narrow"/>
      <family val="2"/>
    </font>
    <font>
      <sz val="8.8000000000000007"/>
      <color rgb="FF006100"/>
      <name val="Calibri"/>
      <family val="2"/>
    </font>
    <font>
      <sz val="11"/>
      <color theme="0"/>
      <name val="Calibri"/>
      <family val="2"/>
      <scheme val="minor"/>
    </font>
    <font>
      <sz val="20"/>
      <color theme="1"/>
      <name val="Calibri"/>
      <family val="2"/>
      <scheme val="minor"/>
    </font>
    <font>
      <sz val="18"/>
      <color rgb="FF9C5700"/>
      <name val="Calibri"/>
      <family val="2"/>
      <scheme val="minor"/>
    </font>
    <font>
      <b/>
      <sz val="11"/>
      <color rgb="FF3F3F3F"/>
      <name val="Calibri"/>
      <family val="2"/>
      <scheme val="minor"/>
    </font>
    <font>
      <i/>
      <sz val="11"/>
      <color rgb="FF7F7F7F"/>
      <name val="Calibri"/>
      <family val="2"/>
      <scheme val="minor"/>
    </font>
    <font>
      <b/>
      <sz val="11"/>
      <color rgb="FF9C0006"/>
      <name val="Calibri"/>
      <family val="2"/>
      <scheme val="minor"/>
    </font>
    <font>
      <b/>
      <sz val="16"/>
      <color rgb="FFFF0000"/>
      <name val="Calibri"/>
      <family val="2"/>
      <scheme val="minor"/>
    </font>
    <font>
      <b/>
      <sz val="24"/>
      <color rgb="FFFF0000"/>
      <name val="Calibri"/>
      <family val="2"/>
      <scheme val="minor"/>
    </font>
  </fonts>
  <fills count="24">
    <fill>
      <patternFill patternType="none"/>
    </fill>
    <fill>
      <patternFill patternType="gray125"/>
    </fill>
    <fill>
      <patternFill patternType="solid">
        <fgColor rgb="FFFFC7CE"/>
      </patternFill>
    </fill>
    <fill>
      <patternFill patternType="solid">
        <fgColor theme="4" tint="0.79998168889431442"/>
        <bgColor indexed="65"/>
      </patternFill>
    </fill>
    <fill>
      <patternFill patternType="solid">
        <fgColor rgb="FFFFFF00"/>
        <bgColor indexed="64"/>
      </patternFill>
    </fill>
    <fill>
      <patternFill patternType="solid">
        <fgColor rgb="FFC6EFCE"/>
      </patternFill>
    </fill>
    <fill>
      <patternFill patternType="solid">
        <fgColor rgb="FFFFEB9C"/>
      </patternFill>
    </fill>
    <fill>
      <patternFill patternType="solid">
        <fgColor theme="4" tint="0.59999389629810485"/>
        <bgColor indexed="65"/>
      </patternFill>
    </fill>
    <fill>
      <patternFill patternType="solid">
        <fgColor theme="6" tint="0.79998168889431442"/>
        <bgColor indexed="64"/>
      </patternFill>
    </fill>
    <fill>
      <patternFill patternType="solid">
        <fgColor rgb="FF92D050"/>
        <bgColor indexed="64"/>
      </patternFill>
    </fill>
    <fill>
      <patternFill patternType="solid">
        <fgColor rgb="FFFFCC99"/>
      </patternFill>
    </fill>
    <fill>
      <patternFill patternType="solid">
        <fgColor theme="6" tint="0.59999389629810485"/>
        <bgColor indexed="64"/>
      </patternFill>
    </fill>
    <fill>
      <patternFill patternType="solid">
        <fgColor theme="0"/>
        <bgColor indexed="64"/>
      </patternFill>
    </fill>
    <fill>
      <patternFill patternType="solid">
        <fgColor rgb="FFFFC000"/>
        <bgColor indexed="64"/>
      </patternFill>
    </fill>
    <fill>
      <patternFill patternType="solid">
        <fgColor theme="7" tint="0.59999389629810485"/>
        <bgColor indexed="64"/>
      </patternFill>
    </fill>
    <fill>
      <patternFill patternType="solid">
        <fgColor rgb="FFF2F2F2"/>
      </patternFill>
    </fill>
    <fill>
      <patternFill patternType="solid">
        <fgColor theme="5" tint="0.79998168889431442"/>
        <bgColor indexed="65"/>
      </patternFill>
    </fill>
    <fill>
      <patternFill patternType="solid">
        <fgColor theme="6" tint="0.79998168889431442"/>
        <bgColor indexed="65"/>
      </patternFill>
    </fill>
    <fill>
      <patternFill patternType="solid">
        <fgColor theme="7" tint="0.79998168889431442"/>
        <bgColor indexed="65"/>
      </patternFill>
    </fill>
    <fill>
      <patternFill patternType="solid">
        <fgColor theme="9" tint="0.39997558519241921"/>
        <bgColor indexed="65"/>
      </patternFill>
    </fill>
    <fill>
      <patternFill patternType="solid">
        <fgColor rgb="FFFFFFCC"/>
      </patternFill>
    </fill>
    <fill>
      <patternFill patternType="solid">
        <fgColor theme="5" tint="0.39997558519241921"/>
        <bgColor indexed="65"/>
      </patternFill>
    </fill>
    <fill>
      <patternFill patternType="solid">
        <fgColor theme="9"/>
      </patternFill>
    </fill>
    <fill>
      <patternFill patternType="solid">
        <fgColor theme="6"/>
      </patternFill>
    </fill>
  </fills>
  <borders count="26">
    <border>
      <left/>
      <right/>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rgb="FF7F7F7F"/>
      </left>
      <right style="thin">
        <color rgb="FF7F7F7F"/>
      </right>
      <top style="thin">
        <color rgb="FF7F7F7F"/>
      </top>
      <bottom style="thin">
        <color rgb="FF7F7F7F"/>
      </bottom>
      <diagonal/>
    </border>
    <border>
      <left/>
      <right style="thin">
        <color indexed="64"/>
      </right>
      <top/>
      <bottom style="thin">
        <color rgb="FF7F7F7F"/>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style="medium">
        <color indexed="64"/>
      </left>
      <right/>
      <top/>
      <bottom/>
      <diagonal/>
    </border>
    <border>
      <left/>
      <right style="medium">
        <color indexed="64"/>
      </right>
      <top/>
      <bottom/>
      <diagonal/>
    </border>
  </borders>
  <cellStyleXfs count="18">
    <xf numFmtId="0" fontId="0" fillId="0" borderId="0"/>
    <xf numFmtId="0" fontId="3" fillId="2" borderId="0" applyNumberFormat="0" applyBorder="0" applyAlignment="0" applyProtection="0"/>
    <xf numFmtId="0" fontId="2" fillId="3" borderId="0" applyNumberFormat="0" applyBorder="0" applyAlignment="0" applyProtection="0"/>
    <xf numFmtId="0" fontId="5" fillId="5" borderId="0" applyNumberFormat="0" applyBorder="0" applyAlignment="0" applyProtection="0"/>
    <xf numFmtId="0" fontId="6" fillId="6" borderId="0" applyNumberFormat="0" applyBorder="0" applyAlignment="0" applyProtection="0"/>
    <xf numFmtId="0" fontId="2" fillId="7" borderId="0" applyNumberFormat="0" applyBorder="0" applyAlignment="0" applyProtection="0"/>
    <xf numFmtId="0" fontId="9" fillId="10" borderId="14" applyNumberFormat="0" applyAlignment="0" applyProtection="0"/>
    <xf numFmtId="0" fontId="11" fillId="15" borderId="14" applyNumberFormat="0" applyAlignment="0" applyProtection="0"/>
    <xf numFmtId="0" fontId="2" fillId="16" borderId="0" applyNumberFormat="0" applyBorder="0" applyAlignment="0" applyProtection="0"/>
    <xf numFmtId="0" fontId="2" fillId="17" borderId="0" applyNumberFormat="0" applyBorder="0" applyAlignment="0" applyProtection="0"/>
    <xf numFmtId="0" fontId="2" fillId="18" borderId="0" applyNumberFormat="0" applyBorder="0" applyAlignment="0" applyProtection="0"/>
    <xf numFmtId="0" fontId="2" fillId="19" borderId="0" applyNumberFormat="0" applyBorder="0" applyAlignment="0" applyProtection="0"/>
    <xf numFmtId="0" fontId="2" fillId="20" borderId="16" applyNumberFormat="0" applyFont="0" applyAlignment="0" applyProtection="0"/>
    <xf numFmtId="0" fontId="2" fillId="21" borderId="0" applyNumberFormat="0" applyBorder="0" applyAlignment="0" applyProtection="0"/>
    <xf numFmtId="0" fontId="15" fillId="22" borderId="0" applyNumberFormat="0" applyBorder="0" applyAlignment="0" applyProtection="0"/>
    <xf numFmtId="0" fontId="18" fillId="15" borderId="17" applyNumberFormat="0" applyAlignment="0" applyProtection="0"/>
    <xf numFmtId="0" fontId="15" fillId="23" borderId="0" applyNumberFormat="0" applyBorder="0" applyAlignment="0" applyProtection="0"/>
    <xf numFmtId="0" fontId="19" fillId="0" borderId="0" applyNumberFormat="0" applyFill="0" applyBorder="0" applyAlignment="0" applyProtection="0"/>
  </cellStyleXfs>
  <cellXfs count="151">
    <xf numFmtId="0" fontId="0" fillId="0" borderId="0" xfId="0"/>
    <xf numFmtId="2" fontId="0" fillId="0" borderId="0" xfId="0" applyNumberFormat="1"/>
    <xf numFmtId="2" fontId="0" fillId="0" borderId="9" xfId="0" applyNumberFormat="1" applyBorder="1"/>
    <xf numFmtId="0" fontId="4" fillId="4" borderId="0" xfId="0" applyFont="1" applyFill="1"/>
    <xf numFmtId="0" fontId="0" fillId="4" borderId="0" xfId="0" applyFill="1"/>
    <xf numFmtId="0" fontId="0" fillId="0" borderId="2"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6"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4" fillId="0" borderId="0" xfId="0" applyFont="1"/>
    <xf numFmtId="0" fontId="0" fillId="0" borderId="0" xfId="0" applyAlignment="1">
      <alignment horizontal="center"/>
    </xf>
    <xf numFmtId="2" fontId="0" fillId="0" borderId="9" xfId="0" applyNumberFormat="1" applyBorder="1" applyAlignment="1">
      <alignment horizontal="center"/>
    </xf>
    <xf numFmtId="2" fontId="3" fillId="2" borderId="9" xfId="1" applyNumberFormat="1" applyBorder="1" applyAlignment="1">
      <alignment horizontal="center"/>
    </xf>
    <xf numFmtId="2" fontId="2" fillId="3" borderId="9" xfId="2" applyNumberFormat="1" applyBorder="1" applyAlignment="1">
      <alignment horizontal="center"/>
    </xf>
    <xf numFmtId="0" fontId="6" fillId="6" borderId="0" xfId="4"/>
    <xf numFmtId="0" fontId="4" fillId="0" borderId="9" xfId="0" applyFont="1" applyBorder="1" applyAlignment="1">
      <alignment horizontal="center" vertical="top"/>
    </xf>
    <xf numFmtId="0" fontId="4" fillId="8" borderId="9" xfId="0" applyFont="1" applyFill="1" applyBorder="1" applyAlignment="1">
      <alignment horizontal="center" vertical="top"/>
    </xf>
    <xf numFmtId="0" fontId="0" fillId="9" borderId="0" xfId="0" applyFill="1"/>
    <xf numFmtId="0" fontId="5" fillId="5" borderId="0" xfId="3"/>
    <xf numFmtId="0" fontId="0" fillId="0" borderId="9" xfId="0" applyBorder="1" applyAlignment="1">
      <alignment horizontal="center" vertical="center"/>
    </xf>
    <xf numFmtId="0" fontId="3" fillId="2" borderId="9" xfId="1" applyBorder="1" applyAlignment="1">
      <alignment horizontal="center"/>
    </xf>
    <xf numFmtId="0" fontId="2" fillId="7" borderId="9" xfId="5" applyBorder="1" applyAlignment="1">
      <alignment horizontal="center"/>
    </xf>
    <xf numFmtId="0" fontId="3" fillId="2" borderId="0" xfId="1"/>
    <xf numFmtId="2" fontId="0" fillId="0" borderId="11" xfId="0" applyNumberFormat="1" applyBorder="1"/>
    <xf numFmtId="2" fontId="0" fillId="0" borderId="12" xfId="0" applyNumberFormat="1" applyBorder="1"/>
    <xf numFmtId="2" fontId="0" fillId="0" borderId="13" xfId="0" applyNumberFormat="1" applyBorder="1"/>
    <xf numFmtId="0" fontId="10" fillId="11" borderId="0" xfId="0" applyFont="1" applyFill="1"/>
    <xf numFmtId="0" fontId="0" fillId="11" borderId="0" xfId="0" applyFill="1"/>
    <xf numFmtId="0" fontId="9" fillId="10" borderId="14" xfId="6"/>
    <xf numFmtId="0" fontId="4" fillId="8" borderId="9" xfId="0" applyFont="1" applyFill="1" applyBorder="1" applyAlignment="1">
      <alignment vertical="center"/>
    </xf>
    <xf numFmtId="0" fontId="4" fillId="0" borderId="9" xfId="0" applyFont="1" applyBorder="1"/>
    <xf numFmtId="0" fontId="4" fillId="12" borderId="0" xfId="0" applyFont="1" applyFill="1" applyAlignment="1">
      <alignment vertical="center"/>
    </xf>
    <xf numFmtId="20" fontId="0" fillId="0" borderId="0" xfId="0" applyNumberFormat="1"/>
    <xf numFmtId="0" fontId="4" fillId="0" borderId="0" xfId="0" applyFont="1" applyAlignment="1">
      <alignment vertical="center"/>
    </xf>
    <xf numFmtId="0" fontId="2" fillId="0" borderId="0" xfId="5" applyFill="1" applyBorder="1" applyAlignment="1">
      <alignment horizontal="center"/>
    </xf>
    <xf numFmtId="0" fontId="0" fillId="13" borderId="0" xfId="0" applyFill="1"/>
    <xf numFmtId="0" fontId="0" fillId="14" borderId="0" xfId="0" applyFill="1"/>
    <xf numFmtId="0" fontId="9" fillId="10" borderId="14" xfId="6" applyAlignment="1">
      <alignment horizontal="center"/>
    </xf>
    <xf numFmtId="0" fontId="5" fillId="5" borderId="7" xfId="3" applyBorder="1"/>
    <xf numFmtId="0" fontId="5" fillId="5" borderId="8" xfId="3" applyBorder="1"/>
    <xf numFmtId="0" fontId="5" fillId="5" borderId="15" xfId="3" applyBorder="1" applyAlignment="1">
      <alignment horizontal="center"/>
    </xf>
    <xf numFmtId="0" fontId="2" fillId="3" borderId="9" xfId="2" applyBorder="1" applyAlignment="1">
      <alignment horizontal="center"/>
    </xf>
    <xf numFmtId="0" fontId="5" fillId="5" borderId="9" xfId="3" applyBorder="1" applyAlignment="1">
      <alignment horizontal="center"/>
    </xf>
    <xf numFmtId="0" fontId="11" fillId="15" borderId="9" xfId="7" applyBorder="1" applyAlignment="1">
      <alignment horizontal="center"/>
    </xf>
    <xf numFmtId="4" fontId="5" fillId="5" borderId="9" xfId="3" applyNumberFormat="1" applyBorder="1" applyAlignment="1">
      <alignment horizontal="center"/>
    </xf>
    <xf numFmtId="3" fontId="5" fillId="5" borderId="9" xfId="3" applyNumberFormat="1" applyBorder="1" applyAlignment="1">
      <alignment horizontal="center"/>
    </xf>
    <xf numFmtId="4" fontId="2" fillId="19" borderId="9" xfId="11" applyNumberFormat="1" applyBorder="1" applyAlignment="1">
      <alignment horizontal="center"/>
    </xf>
    <xf numFmtId="0" fontId="11" fillId="15" borderId="14" xfId="7" applyAlignment="1">
      <alignment horizontal="center"/>
    </xf>
    <xf numFmtId="4" fontId="15" fillId="22" borderId="9" xfId="14" applyNumberFormat="1" applyBorder="1" applyAlignment="1">
      <alignment horizontal="center"/>
    </xf>
    <xf numFmtId="0" fontId="2" fillId="21" borderId="0" xfId="13"/>
    <xf numFmtId="164" fontId="2" fillId="7" borderId="9" xfId="5" applyNumberFormat="1" applyBorder="1" applyAlignment="1">
      <alignment horizontal="center"/>
    </xf>
    <xf numFmtId="164" fontId="3" fillId="2" borderId="9" xfId="1" applyNumberFormat="1" applyBorder="1" applyAlignment="1">
      <alignment horizontal="center"/>
    </xf>
    <xf numFmtId="0" fontId="18" fillId="15" borderId="17" xfId="15"/>
    <xf numFmtId="0" fontId="18" fillId="15" borderId="17" xfId="15" applyAlignment="1">
      <alignment horizontal="center"/>
    </xf>
    <xf numFmtId="164" fontId="15" fillId="23" borderId="9" xfId="16" applyNumberFormat="1" applyBorder="1" applyAlignment="1">
      <alignment horizontal="center"/>
    </xf>
    <xf numFmtId="165" fontId="15" fillId="23" borderId="9" xfId="16" applyNumberFormat="1" applyBorder="1" applyAlignment="1">
      <alignment horizontal="left" indent="2"/>
    </xf>
    <xf numFmtId="164" fontId="0" fillId="0" borderId="0" xfId="0" applyNumberFormat="1" applyAlignment="1">
      <alignment horizontal="center"/>
    </xf>
    <xf numFmtId="0" fontId="2" fillId="16" borderId="9" xfId="8" applyBorder="1" applyAlignment="1">
      <alignment horizontal="center"/>
    </xf>
    <xf numFmtId="0" fontId="0" fillId="0" borderId="20" xfId="0" applyBorder="1"/>
    <xf numFmtId="0" fontId="0" fillId="0" borderId="19" xfId="0" applyBorder="1" applyAlignment="1">
      <alignment horizontal="center"/>
    </xf>
    <xf numFmtId="0" fontId="0" fillId="0" borderId="20" xfId="0" applyBorder="1" applyAlignment="1">
      <alignment horizontal="center"/>
    </xf>
    <xf numFmtId="0" fontId="0" fillId="0" borderId="21" xfId="0" applyBorder="1" applyAlignment="1">
      <alignment horizontal="center"/>
    </xf>
    <xf numFmtId="0" fontId="6" fillId="6" borderId="16" xfId="4" applyBorder="1" applyAlignment="1">
      <alignment horizontal="left"/>
    </xf>
    <xf numFmtId="0" fontId="6" fillId="6" borderId="16" xfId="4" applyBorder="1" applyAlignment="1">
      <alignment horizontal="center"/>
    </xf>
    <xf numFmtId="0" fontId="3" fillId="2" borderId="0" xfId="1" applyBorder="1"/>
    <xf numFmtId="0" fontId="0" fillId="0" borderId="25" xfId="0" applyBorder="1" applyAlignment="1">
      <alignment horizontal="center"/>
    </xf>
    <xf numFmtId="0" fontId="6" fillId="6" borderId="0" xfId="4" applyBorder="1"/>
    <xf numFmtId="0" fontId="0" fillId="4" borderId="0" xfId="0" applyFill="1" applyAlignment="1">
      <alignment horizontal="center"/>
    </xf>
    <xf numFmtId="0" fontId="0" fillId="4" borderId="0" xfId="0" applyFill="1" applyAlignment="1">
      <alignment horizontal="left"/>
    </xf>
    <xf numFmtId="0" fontId="0" fillId="0" borderId="24" xfId="0" applyBorder="1" applyAlignment="1">
      <alignment horizontal="center"/>
    </xf>
    <xf numFmtId="0" fontId="6" fillId="6" borderId="0" xfId="4" applyBorder="1" applyAlignment="1">
      <alignment horizontal="left"/>
    </xf>
    <xf numFmtId="0" fontId="6" fillId="6" borderId="0" xfId="4" applyBorder="1" applyAlignment="1">
      <alignment horizontal="center"/>
    </xf>
    <xf numFmtId="0" fontId="0" fillId="0" borderId="22" xfId="0" applyBorder="1" applyAlignment="1">
      <alignment horizontal="center"/>
    </xf>
    <xf numFmtId="0" fontId="0" fillId="0" borderId="18" xfId="0" applyBorder="1" applyAlignment="1">
      <alignment horizontal="center"/>
    </xf>
    <xf numFmtId="0" fontId="0" fillId="0" borderId="23" xfId="0" applyBorder="1" applyAlignment="1">
      <alignment horizontal="center"/>
    </xf>
    <xf numFmtId="0" fontId="2" fillId="21" borderId="0" xfId="13" applyBorder="1"/>
    <xf numFmtId="0" fontId="19" fillId="0" borderId="9" xfId="17" applyBorder="1" applyAlignment="1">
      <alignment horizontal="center"/>
    </xf>
    <xf numFmtId="0" fontId="7" fillId="0" borderId="0" xfId="0" applyFont="1"/>
    <xf numFmtId="164" fontId="0" fillId="0" borderId="0" xfId="0" applyNumberFormat="1"/>
    <xf numFmtId="164" fontId="0" fillId="0" borderId="9" xfId="0" applyNumberFormat="1" applyBorder="1" applyAlignment="1">
      <alignment horizontal="center"/>
    </xf>
    <xf numFmtId="0" fontId="0" fillId="0" borderId="9" xfId="0" applyBorder="1" applyAlignment="1">
      <alignment horizontal="center" vertic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0" xfId="0" applyAlignment="1">
      <alignment horizontal="center"/>
    </xf>
    <xf numFmtId="0" fontId="0" fillId="0" borderId="1" xfId="0" applyBorder="1" applyAlignment="1">
      <alignment horizontal="center"/>
    </xf>
    <xf numFmtId="0" fontId="0" fillId="0" borderId="5" xfId="0" applyBorder="1" applyAlignment="1">
      <alignment horizontal="center"/>
    </xf>
    <xf numFmtId="0" fontId="0" fillId="0" borderId="9" xfId="0" applyBorder="1" applyAlignment="1">
      <alignment horizontal="center"/>
    </xf>
    <xf numFmtId="0" fontId="0" fillId="0" borderId="1" xfId="0" applyBorder="1" applyAlignment="1">
      <alignment horizontal="center" vertical="center"/>
    </xf>
    <xf numFmtId="0" fontId="0" fillId="0" borderId="10"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xf>
    <xf numFmtId="0" fontId="0" fillId="0" borderId="8" xfId="0" applyBorder="1" applyAlignment="1">
      <alignment horizontal="center"/>
    </xf>
    <xf numFmtId="0" fontId="4" fillId="8" borderId="9" xfId="0" applyFont="1" applyFill="1" applyBorder="1" applyAlignment="1">
      <alignment horizontal="center" vertical="center"/>
    </xf>
    <xf numFmtId="0" fontId="4" fillId="8" borderId="2" xfId="0" applyFont="1" applyFill="1" applyBorder="1" applyAlignment="1">
      <alignment horizontal="center" vertical="center"/>
    </xf>
    <xf numFmtId="0" fontId="4" fillId="8" borderId="3" xfId="0" applyFont="1" applyFill="1" applyBorder="1" applyAlignment="1">
      <alignment horizontal="center" vertical="center"/>
    </xf>
    <xf numFmtId="0" fontId="4" fillId="8" borderId="4" xfId="0" applyFont="1" applyFill="1" applyBorder="1" applyAlignment="1">
      <alignment horizontal="center" vertical="center"/>
    </xf>
    <xf numFmtId="0" fontId="4" fillId="8" borderId="6" xfId="0" applyFont="1" applyFill="1" applyBorder="1" applyAlignment="1">
      <alignment horizontal="center" vertical="center"/>
    </xf>
    <xf numFmtId="0" fontId="4" fillId="8" borderId="7" xfId="0" applyFont="1" applyFill="1" applyBorder="1" applyAlignment="1">
      <alignment horizontal="center" vertical="center"/>
    </xf>
    <xf numFmtId="0" fontId="4" fillId="8" borderId="8" xfId="0" applyFont="1" applyFill="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0" fillId="0" borderId="13" xfId="0" applyBorder="1" applyAlignment="1">
      <alignment horizontal="center" vertical="center"/>
    </xf>
    <xf numFmtId="0" fontId="0" fillId="0" borderId="0" xfId="0" applyAlignment="1">
      <alignment horizontal="center" vertical="center"/>
    </xf>
    <xf numFmtId="0" fontId="2" fillId="17" borderId="9" xfId="9" applyBorder="1" applyAlignment="1">
      <alignment horizontal="center"/>
    </xf>
    <xf numFmtId="0" fontId="2" fillId="17" borderId="9" xfId="9" applyBorder="1" applyAlignment="1">
      <alignment horizontal="center" vertical="center"/>
    </xf>
    <xf numFmtId="0" fontId="2" fillId="16" borderId="1" xfId="8" applyBorder="1" applyAlignment="1">
      <alignment horizontal="center" vertical="center"/>
    </xf>
    <xf numFmtId="0" fontId="2" fillId="16" borderId="10" xfId="8" applyBorder="1" applyAlignment="1">
      <alignment horizontal="center" vertical="center"/>
    </xf>
    <xf numFmtId="0" fontId="2" fillId="18" borderId="9" xfId="10" applyBorder="1" applyAlignment="1">
      <alignment horizontal="center" vertical="center"/>
    </xf>
    <xf numFmtId="0" fontId="2" fillId="16" borderId="5" xfId="8" applyBorder="1" applyAlignment="1">
      <alignment horizontal="center" vertical="center"/>
    </xf>
    <xf numFmtId="0" fontId="2" fillId="16" borderId="11" xfId="8" applyBorder="1" applyAlignment="1">
      <alignment horizontal="center"/>
    </xf>
    <xf numFmtId="0" fontId="2" fillId="16" borderId="12" xfId="8" applyBorder="1" applyAlignment="1">
      <alignment horizontal="center"/>
    </xf>
    <xf numFmtId="0" fontId="2" fillId="16" borderId="13" xfId="8" applyBorder="1" applyAlignment="1">
      <alignment horizontal="center"/>
    </xf>
    <xf numFmtId="0" fontId="2" fillId="18" borderId="1" xfId="10" applyBorder="1" applyAlignment="1">
      <alignment horizontal="center" vertical="center"/>
    </xf>
    <xf numFmtId="0" fontId="2" fillId="18" borderId="5" xfId="10" applyBorder="1" applyAlignment="1">
      <alignment horizontal="center" vertical="center"/>
    </xf>
    <xf numFmtId="0" fontId="2" fillId="18" borderId="11" xfId="10" applyBorder="1" applyAlignment="1">
      <alignment horizontal="center"/>
    </xf>
    <xf numFmtId="0" fontId="2" fillId="18" borderId="12" xfId="10" applyBorder="1" applyAlignment="1">
      <alignment horizontal="center"/>
    </xf>
    <xf numFmtId="0" fontId="2" fillId="18" borderId="13" xfId="10" applyBorder="1" applyAlignment="1">
      <alignment horizontal="center"/>
    </xf>
    <xf numFmtId="0" fontId="2" fillId="16" borderId="9" xfId="8" applyBorder="1" applyAlignment="1">
      <alignment horizontal="center" vertical="center"/>
    </xf>
    <xf numFmtId="0" fontId="0" fillId="0" borderId="11" xfId="0" applyBorder="1" applyAlignment="1">
      <alignment horizontal="center"/>
    </xf>
    <xf numFmtId="0" fontId="0" fillId="0" borderId="13" xfId="0" applyBorder="1" applyAlignment="1">
      <alignment horizontal="center"/>
    </xf>
    <xf numFmtId="0" fontId="2" fillId="7" borderId="9" xfId="5" applyBorder="1" applyAlignment="1">
      <alignment horizontal="center"/>
    </xf>
    <xf numFmtId="0" fontId="3" fillId="2" borderId="9" xfId="1" applyBorder="1" applyAlignment="1">
      <alignment horizontal="center"/>
    </xf>
    <xf numFmtId="0" fontId="6" fillId="6" borderId="9" xfId="4" applyBorder="1" applyAlignment="1">
      <alignment horizontal="center"/>
    </xf>
    <xf numFmtId="0" fontId="16" fillId="20" borderId="16" xfId="12" applyFont="1" applyAlignment="1">
      <alignment horizontal="center" vertical="center"/>
    </xf>
    <xf numFmtId="0" fontId="6" fillId="6" borderId="9" xfId="4" applyBorder="1" applyAlignment="1">
      <alignment horizontal="center" vertical="center"/>
    </xf>
    <xf numFmtId="0" fontId="2" fillId="16" borderId="9" xfId="8" applyBorder="1" applyAlignment="1">
      <alignment horizontal="center"/>
    </xf>
    <xf numFmtId="0" fontId="2" fillId="18" borderId="9" xfId="10" applyBorder="1" applyAlignment="1">
      <alignment horizontal="center"/>
    </xf>
    <xf numFmtId="0" fontId="21" fillId="0" borderId="0" xfId="0" applyFont="1" applyAlignment="1">
      <alignment horizontal="center" vertical="center"/>
    </xf>
    <xf numFmtId="0" fontId="6" fillId="6" borderId="1" xfId="4" applyBorder="1" applyAlignment="1">
      <alignment horizontal="center" vertical="center" wrapText="1"/>
    </xf>
    <xf numFmtId="0" fontId="6" fillId="6" borderId="10" xfId="4" applyBorder="1" applyAlignment="1">
      <alignment horizontal="center" vertical="center" wrapText="1"/>
    </xf>
    <xf numFmtId="0" fontId="6" fillId="6" borderId="5" xfId="4" applyBorder="1" applyAlignment="1">
      <alignment horizontal="center" vertical="center" wrapText="1"/>
    </xf>
    <xf numFmtId="0" fontId="17" fillId="20" borderId="16" xfId="12" applyFont="1" applyAlignment="1">
      <alignment horizontal="center" vertical="center"/>
    </xf>
    <xf numFmtId="0" fontId="20" fillId="2" borderId="19" xfId="1" applyFont="1" applyBorder="1" applyAlignment="1">
      <alignment horizontal="center" vertical="center"/>
    </xf>
    <xf numFmtId="0" fontId="20" fillId="2" borderId="20" xfId="1" applyFont="1" applyBorder="1" applyAlignment="1">
      <alignment horizontal="center" vertical="center"/>
    </xf>
    <xf numFmtId="0" fontId="20" fillId="2" borderId="21" xfId="1" applyFont="1" applyBorder="1" applyAlignment="1">
      <alignment horizontal="center" vertical="center"/>
    </xf>
    <xf numFmtId="0" fontId="20" fillId="2" borderId="22" xfId="1" applyFont="1" applyBorder="1" applyAlignment="1">
      <alignment horizontal="center" vertical="center"/>
    </xf>
    <xf numFmtId="0" fontId="20" fillId="2" borderId="18" xfId="1" applyFont="1" applyBorder="1" applyAlignment="1">
      <alignment horizontal="center" vertical="center"/>
    </xf>
    <xf numFmtId="0" fontId="20" fillId="2" borderId="23" xfId="1" applyFont="1" applyBorder="1" applyAlignment="1">
      <alignment horizontal="center" vertical="center"/>
    </xf>
    <xf numFmtId="0" fontId="22" fillId="0" borderId="19" xfId="0" applyFont="1" applyBorder="1" applyAlignment="1">
      <alignment horizontal="center" vertical="center"/>
    </xf>
    <xf numFmtId="0" fontId="0" fillId="0" borderId="20" xfId="0" applyBorder="1" applyAlignment="1">
      <alignment horizontal="center" vertical="center"/>
    </xf>
    <xf numFmtId="0" fontId="0" fillId="0" borderId="21" xfId="0" applyBorder="1" applyAlignment="1">
      <alignment horizontal="center" vertical="center"/>
    </xf>
    <xf numFmtId="0" fontId="0" fillId="0" borderId="24" xfId="0" applyBorder="1" applyAlignment="1">
      <alignment horizontal="center" vertical="center"/>
    </xf>
    <xf numFmtId="0" fontId="0" fillId="0" borderId="25" xfId="0" applyBorder="1" applyAlignment="1">
      <alignment horizontal="center" vertical="center"/>
    </xf>
    <xf numFmtId="0" fontId="0" fillId="0" borderId="22" xfId="0" applyBorder="1" applyAlignment="1">
      <alignment horizontal="center" vertical="center"/>
    </xf>
    <xf numFmtId="0" fontId="0" fillId="0" borderId="18" xfId="0" applyBorder="1" applyAlignment="1">
      <alignment horizontal="center" vertical="center"/>
    </xf>
    <xf numFmtId="0" fontId="0" fillId="0" borderId="23" xfId="0" applyBorder="1" applyAlignment="1">
      <alignment horizontal="center" vertical="center"/>
    </xf>
  </cellXfs>
  <cellStyles count="18">
    <cellStyle name="20% - Accent1" xfId="2" builtinId="30"/>
    <cellStyle name="20% - Accent2" xfId="8" builtinId="34"/>
    <cellStyle name="20% - Accent3" xfId="9" builtinId="38"/>
    <cellStyle name="20% - Accent4" xfId="10" builtinId="42"/>
    <cellStyle name="40% - Accent1" xfId="5" builtinId="31"/>
    <cellStyle name="60% - Accent2" xfId="13" builtinId="36"/>
    <cellStyle name="60% - Accent6" xfId="11" builtinId="52"/>
    <cellStyle name="Accent3" xfId="16" builtinId="37"/>
    <cellStyle name="Accent6" xfId="14" builtinId="49"/>
    <cellStyle name="Bad" xfId="1" builtinId="27"/>
    <cellStyle name="Calculation" xfId="7" builtinId="22"/>
    <cellStyle name="Explanatory Text" xfId="17" builtinId="53"/>
    <cellStyle name="Good" xfId="3" builtinId="26"/>
    <cellStyle name="Input" xfId="6" builtinId="20"/>
    <cellStyle name="Neutral" xfId="4" builtinId="28"/>
    <cellStyle name="Normal" xfId="0" builtinId="0"/>
    <cellStyle name="Note" xfId="12" builtinId="10"/>
    <cellStyle name="Output" xfId="15" builtinId="2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externalLink" Target="externalLinks/externalLink2.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4.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5.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6.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7.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8.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9.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1.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2.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3.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4.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5.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6.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7.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8.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9.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30.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31.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32.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33.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4.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5.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6.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6.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7.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8.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9.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Thermal Conductivity</a:t>
            </a:r>
            <a:r>
              <a:rPr lang="en-US" baseline="0"/>
              <a:t> vs Single Trench Length </a:t>
            </a:r>
            <a:r>
              <a:rPr lang="en-US" sz="1200" b="0" i="0" u="none" strike="noStrike" kern="1200" spc="0" baseline="0">
                <a:solidFill>
                  <a:sysClr val="windowText" lastClr="000000">
                    <a:lumMod val="65000"/>
                    <a:lumOff val="35000"/>
                  </a:sysClr>
                </a:solidFill>
              </a:rPr>
              <a:t>(Scale 1:1 &amp; 1:10)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Reclined Slinky 1:10</c:v>
          </c:tx>
          <c:spPr>
            <a:ln w="25400" cap="rnd">
              <a:noFill/>
              <a:round/>
            </a:ln>
            <a:effectLst/>
          </c:spPr>
          <c:marker>
            <c:symbol val="circle"/>
            <c:size val="5"/>
            <c:spPr>
              <a:solidFill>
                <a:schemeClr val="accent1"/>
              </a:solidFill>
              <a:ln w="9525">
                <a:solidFill>
                  <a:schemeClr val="accent1"/>
                </a:solidFill>
              </a:ln>
              <a:effectLst/>
            </c:spPr>
          </c:marker>
          <c:xVal>
            <c:numRef>
              <c:f>'Detailed Solution k vs a'!$G$287:$G$298</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'Detailed Solution k vs a'!$I$287:$I$298</c:f>
              <c:numCache>
                <c:formatCode>General</c:formatCode>
                <c:ptCount val="12"/>
                <c:pt idx="0">
                  <c:v>5045.8</c:v>
                </c:pt>
                <c:pt idx="1">
                  <c:v>2809</c:v>
                </c:pt>
                <c:pt idx="2">
                  <c:v>3099.4</c:v>
                </c:pt>
                <c:pt idx="3">
                  <c:v>1971.6</c:v>
                </c:pt>
                <c:pt idx="4">
                  <c:v>2159.9</c:v>
                </c:pt>
                <c:pt idx="5">
                  <c:v>1611.1</c:v>
                </c:pt>
                <c:pt idx="6">
                  <c:v>1867.9</c:v>
                </c:pt>
                <c:pt idx="7">
                  <c:v>2017.9</c:v>
                </c:pt>
                <c:pt idx="8">
                  <c:v>1539.6</c:v>
                </c:pt>
                <c:pt idx="9">
                  <c:v>1559.9</c:v>
                </c:pt>
                <c:pt idx="10">
                  <c:v>1451.5</c:v>
                </c:pt>
                <c:pt idx="11">
                  <c:v>1499.1</c:v>
                </c:pt>
              </c:numCache>
            </c:numRef>
          </c:yVal>
          <c:smooth val="0"/>
          <c:extLst>
            <c:ext xmlns:c16="http://schemas.microsoft.com/office/drawing/2014/chart" uri="{C3380CC4-5D6E-409C-BE32-E72D297353CC}">
              <c16:uniqueId val="{00000000-17C0-4004-98DF-728F4E759006}"/>
            </c:ext>
          </c:extLst>
        </c:ser>
        <c:ser>
          <c:idx val="1"/>
          <c:order val="1"/>
          <c:tx>
            <c:v>Standing Slinky 1:10</c:v>
          </c:tx>
          <c:spPr>
            <a:ln w="25400" cap="rnd">
              <a:noFill/>
              <a:round/>
            </a:ln>
            <a:effectLst/>
          </c:spPr>
          <c:marker>
            <c:symbol val="circle"/>
            <c:size val="5"/>
            <c:spPr>
              <a:solidFill>
                <a:schemeClr val="accent2"/>
              </a:solidFill>
              <a:ln w="9525">
                <a:solidFill>
                  <a:schemeClr val="accent2"/>
                </a:solidFill>
              </a:ln>
              <a:effectLst/>
            </c:spPr>
          </c:marker>
          <c:xVal>
            <c:numRef>
              <c:f>'Detailed Solution k vs a'!$G$287:$G$298</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'Detailed Solution k vs a'!$J$287:$J$298</c:f>
              <c:numCache>
                <c:formatCode>General</c:formatCode>
                <c:ptCount val="12"/>
                <c:pt idx="0">
                  <c:v>5337.2</c:v>
                </c:pt>
                <c:pt idx="1">
                  <c:v>3011.4</c:v>
                </c:pt>
                <c:pt idx="2">
                  <c:v>3364.1</c:v>
                </c:pt>
                <c:pt idx="3">
                  <c:v>2172.6999999999998</c:v>
                </c:pt>
                <c:pt idx="4">
                  <c:v>2382.1999999999998</c:v>
                </c:pt>
                <c:pt idx="5">
                  <c:v>1778.8</c:v>
                </c:pt>
                <c:pt idx="6">
                  <c:v>2061.6999999999998</c:v>
                </c:pt>
                <c:pt idx="7">
                  <c:v>2217.9</c:v>
                </c:pt>
                <c:pt idx="8">
                  <c:v>1700.8</c:v>
                </c:pt>
                <c:pt idx="9">
                  <c:v>1723.2</c:v>
                </c:pt>
                <c:pt idx="10">
                  <c:v>1604.1</c:v>
                </c:pt>
                <c:pt idx="11">
                  <c:v>1654.8</c:v>
                </c:pt>
              </c:numCache>
            </c:numRef>
          </c:yVal>
          <c:smooth val="0"/>
          <c:extLst>
            <c:ext xmlns:c16="http://schemas.microsoft.com/office/drawing/2014/chart" uri="{C3380CC4-5D6E-409C-BE32-E72D297353CC}">
              <c16:uniqueId val="{00000001-17C0-4004-98DF-728F4E759006}"/>
            </c:ext>
          </c:extLst>
        </c:ser>
        <c:ser>
          <c:idx val="2"/>
          <c:order val="2"/>
          <c:tx>
            <c:v>4 pipes per trench 1:10</c:v>
          </c:tx>
          <c:spPr>
            <a:ln w="25400" cap="rnd">
              <a:noFill/>
              <a:round/>
            </a:ln>
            <a:effectLst/>
          </c:spPr>
          <c:marker>
            <c:symbol val="circle"/>
            <c:size val="5"/>
            <c:spPr>
              <a:solidFill>
                <a:schemeClr val="accent3"/>
              </a:solidFill>
              <a:ln w="9525">
                <a:solidFill>
                  <a:schemeClr val="accent3"/>
                </a:solidFill>
              </a:ln>
              <a:effectLst/>
            </c:spPr>
          </c:marker>
          <c:xVal>
            <c:numRef>
              <c:f>'Detailed Solution k vs a'!$G$287:$G$298</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'Detailed Solution k vs a'!$K$287:$K$298</c:f>
              <c:numCache>
                <c:formatCode>General</c:formatCode>
                <c:ptCount val="12"/>
                <c:pt idx="0">
                  <c:v>7903.1</c:v>
                </c:pt>
                <c:pt idx="1">
                  <c:v>4249.2</c:v>
                </c:pt>
                <c:pt idx="2">
                  <c:v>4677.2</c:v>
                </c:pt>
                <c:pt idx="3">
                  <c:v>2874.2</c:v>
                </c:pt>
                <c:pt idx="4">
                  <c:v>3126.8</c:v>
                </c:pt>
                <c:pt idx="5">
                  <c:v>2204</c:v>
                </c:pt>
                <c:pt idx="6">
                  <c:v>2532.9</c:v>
                </c:pt>
                <c:pt idx="7">
                  <c:v>2644.4</c:v>
                </c:pt>
                <c:pt idx="8">
                  <c:v>3419.6</c:v>
                </c:pt>
                <c:pt idx="9">
                  <c:v>2048</c:v>
                </c:pt>
                <c:pt idx="10">
                  <c:v>1875.1</c:v>
                </c:pt>
                <c:pt idx="11">
                  <c:v>1899.6</c:v>
                </c:pt>
              </c:numCache>
            </c:numRef>
          </c:yVal>
          <c:smooth val="0"/>
          <c:extLst>
            <c:ext xmlns:c16="http://schemas.microsoft.com/office/drawing/2014/chart" uri="{C3380CC4-5D6E-409C-BE32-E72D297353CC}">
              <c16:uniqueId val="{00000002-17C0-4004-98DF-728F4E759006}"/>
            </c:ext>
          </c:extLst>
        </c:ser>
        <c:ser>
          <c:idx val="3"/>
          <c:order val="3"/>
          <c:tx>
            <c:v>2 Pipes per trench 1:10</c:v>
          </c:tx>
          <c:spPr>
            <a:ln w="25400" cap="rnd">
              <a:noFill/>
              <a:round/>
            </a:ln>
            <a:effectLst/>
          </c:spPr>
          <c:marker>
            <c:symbol val="circle"/>
            <c:size val="5"/>
            <c:spPr>
              <a:solidFill>
                <a:schemeClr val="accent4"/>
              </a:solidFill>
              <a:ln w="9525">
                <a:solidFill>
                  <a:schemeClr val="accent4"/>
                </a:solidFill>
              </a:ln>
              <a:effectLst/>
            </c:spPr>
          </c:marker>
          <c:xVal>
            <c:numRef>
              <c:f>'Detailed Solution k vs a'!$G$287:$G$298</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'Detailed Solution k vs a'!$L$287:$L$298</c:f>
              <c:numCache>
                <c:formatCode>General</c:formatCode>
                <c:ptCount val="12"/>
                <c:pt idx="0">
                  <c:v>13484.3</c:v>
                </c:pt>
                <c:pt idx="1">
                  <c:v>7303.5</c:v>
                </c:pt>
                <c:pt idx="2">
                  <c:v>8035.8</c:v>
                </c:pt>
                <c:pt idx="3">
                  <c:v>5018.5</c:v>
                </c:pt>
                <c:pt idx="4">
                  <c:v>5479</c:v>
                </c:pt>
                <c:pt idx="5">
                  <c:v>3902.3</c:v>
                </c:pt>
                <c:pt idx="6">
                  <c:v>4507.8999999999996</c:v>
                </c:pt>
                <c:pt idx="7">
                  <c:v>4750.7</c:v>
                </c:pt>
                <c:pt idx="8">
                  <c:v>3641.3</c:v>
                </c:pt>
                <c:pt idx="9">
                  <c:v>3664</c:v>
                </c:pt>
                <c:pt idx="10">
                  <c:v>3364</c:v>
                </c:pt>
                <c:pt idx="11">
                  <c:v>9489.5</c:v>
                </c:pt>
              </c:numCache>
            </c:numRef>
          </c:yVal>
          <c:smooth val="0"/>
          <c:extLst>
            <c:ext xmlns:c16="http://schemas.microsoft.com/office/drawing/2014/chart" uri="{C3380CC4-5D6E-409C-BE32-E72D297353CC}">
              <c16:uniqueId val="{00000003-17C0-4004-98DF-728F4E759006}"/>
            </c:ext>
          </c:extLst>
        </c:ser>
        <c:ser>
          <c:idx val="4"/>
          <c:order val="4"/>
          <c:tx>
            <c:v>Reclined slinky 1:1</c:v>
          </c:tx>
          <c:spPr>
            <a:ln w="25400" cap="rnd">
              <a:noFill/>
              <a:round/>
            </a:ln>
            <a:effectLst/>
          </c:spPr>
          <c:marker>
            <c:symbol val="circle"/>
            <c:size val="5"/>
            <c:spPr>
              <a:solidFill>
                <a:schemeClr val="accent5"/>
              </a:solidFill>
              <a:ln w="9525">
                <a:solidFill>
                  <a:schemeClr val="accent5"/>
                </a:solidFill>
              </a:ln>
              <a:effectLst/>
            </c:spPr>
          </c:marker>
          <c:xVal>
            <c:numRef>
              <c:f>'Compiled Solution k vs a'!$G$365:$G$376</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'Compiled Solution k vs a'!$R$366:$R$377</c:f>
              <c:numCache>
                <c:formatCode>General</c:formatCode>
                <c:ptCount val="12"/>
                <c:pt idx="0">
                  <c:v>492.4</c:v>
                </c:pt>
                <c:pt idx="1">
                  <c:v>274.2</c:v>
                </c:pt>
                <c:pt idx="2">
                  <c:v>302.7</c:v>
                </c:pt>
                <c:pt idx="3">
                  <c:v>192.7</c:v>
                </c:pt>
                <c:pt idx="4">
                  <c:v>211.2</c:v>
                </c:pt>
                <c:pt idx="5">
                  <c:v>157.6</c:v>
                </c:pt>
                <c:pt idx="6">
                  <c:v>182.8</c:v>
                </c:pt>
                <c:pt idx="7">
                  <c:v>197.8</c:v>
                </c:pt>
                <c:pt idx="8">
                  <c:v>150.6</c:v>
                </c:pt>
                <c:pt idx="9">
                  <c:v>152.69999999999999</c:v>
                </c:pt>
                <c:pt idx="10">
                  <c:v>142.1</c:v>
                </c:pt>
                <c:pt idx="11">
                  <c:v>146.80000000000001</c:v>
                </c:pt>
              </c:numCache>
            </c:numRef>
          </c:yVal>
          <c:smooth val="0"/>
          <c:extLst>
            <c:ext xmlns:c16="http://schemas.microsoft.com/office/drawing/2014/chart" uri="{C3380CC4-5D6E-409C-BE32-E72D297353CC}">
              <c16:uniqueId val="{00000004-17C0-4004-98DF-728F4E759006}"/>
            </c:ext>
          </c:extLst>
        </c:ser>
        <c:ser>
          <c:idx val="5"/>
          <c:order val="5"/>
          <c:tx>
            <c:v>Standing Slinky 1:1</c:v>
          </c:tx>
          <c:spPr>
            <a:ln w="25400" cap="rnd">
              <a:noFill/>
              <a:round/>
            </a:ln>
            <a:effectLst/>
          </c:spPr>
          <c:marker>
            <c:symbol val="circle"/>
            <c:size val="5"/>
            <c:spPr>
              <a:solidFill>
                <a:schemeClr val="accent6"/>
              </a:solidFill>
              <a:ln w="9525">
                <a:solidFill>
                  <a:schemeClr val="accent6"/>
                </a:solidFill>
              </a:ln>
              <a:effectLst/>
            </c:spPr>
          </c:marker>
          <c:xVal>
            <c:numRef>
              <c:f>'Compiled Solution k vs a'!$G$365:$G$376</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'Compiled Solution k vs a'!$S$366:$S$377</c:f>
              <c:numCache>
                <c:formatCode>General</c:formatCode>
                <c:ptCount val="12"/>
                <c:pt idx="0">
                  <c:v>521.1</c:v>
                </c:pt>
                <c:pt idx="1">
                  <c:v>294.10000000000002</c:v>
                </c:pt>
                <c:pt idx="2">
                  <c:v>328.7</c:v>
                </c:pt>
                <c:pt idx="3">
                  <c:v>212.5</c:v>
                </c:pt>
                <c:pt idx="4">
                  <c:v>233.1</c:v>
                </c:pt>
                <c:pt idx="5">
                  <c:v>174.1</c:v>
                </c:pt>
                <c:pt idx="6">
                  <c:v>202</c:v>
                </c:pt>
                <c:pt idx="7">
                  <c:v>217.6</c:v>
                </c:pt>
                <c:pt idx="8">
                  <c:v>166.6</c:v>
                </c:pt>
                <c:pt idx="9">
                  <c:v>168.8</c:v>
                </c:pt>
                <c:pt idx="10">
                  <c:v>157.1</c:v>
                </c:pt>
                <c:pt idx="11">
                  <c:v>162.19999999999999</c:v>
                </c:pt>
              </c:numCache>
            </c:numRef>
          </c:yVal>
          <c:smooth val="0"/>
          <c:extLst>
            <c:ext xmlns:c16="http://schemas.microsoft.com/office/drawing/2014/chart" uri="{C3380CC4-5D6E-409C-BE32-E72D297353CC}">
              <c16:uniqueId val="{00000005-17C0-4004-98DF-728F4E759006}"/>
            </c:ext>
          </c:extLst>
        </c:ser>
        <c:ser>
          <c:idx val="6"/>
          <c:order val="6"/>
          <c:tx>
            <c:v>4 pipes per trench 1:1</c:v>
          </c:tx>
          <c:spPr>
            <a:ln w="25400" cap="rnd">
              <a:noFill/>
              <a:round/>
            </a:ln>
            <a:effectLst/>
          </c:spPr>
          <c:marker>
            <c:symbol val="circle"/>
            <c:size val="5"/>
            <c:spPr>
              <a:solidFill>
                <a:schemeClr val="accent1">
                  <a:lumMod val="60000"/>
                </a:schemeClr>
              </a:solidFill>
              <a:ln w="9525">
                <a:solidFill>
                  <a:schemeClr val="accent1">
                    <a:lumMod val="60000"/>
                  </a:schemeClr>
                </a:solidFill>
              </a:ln>
              <a:effectLst/>
            </c:spPr>
          </c:marker>
          <c:xVal>
            <c:numRef>
              <c:f>'Compiled Solution k vs a'!$G$365:$G$376</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'Compiled Solution k vs a'!$T$366:$T$377</c:f>
              <c:numCache>
                <c:formatCode>General</c:formatCode>
                <c:ptCount val="12"/>
                <c:pt idx="0">
                  <c:v>771.6</c:v>
                </c:pt>
                <c:pt idx="1">
                  <c:v>415</c:v>
                </c:pt>
                <c:pt idx="2">
                  <c:v>457</c:v>
                </c:pt>
                <c:pt idx="3">
                  <c:v>281.10000000000002</c:v>
                </c:pt>
                <c:pt idx="4">
                  <c:v>306</c:v>
                </c:pt>
                <c:pt idx="5">
                  <c:v>215.7</c:v>
                </c:pt>
                <c:pt idx="6">
                  <c:v>248.2</c:v>
                </c:pt>
                <c:pt idx="7">
                  <c:v>259.39999999999998</c:v>
                </c:pt>
                <c:pt idx="8">
                  <c:v>334.7</c:v>
                </c:pt>
                <c:pt idx="9">
                  <c:v>200.6</c:v>
                </c:pt>
                <c:pt idx="10">
                  <c:v>183.7</c:v>
                </c:pt>
                <c:pt idx="11">
                  <c:v>186.2</c:v>
                </c:pt>
              </c:numCache>
            </c:numRef>
          </c:yVal>
          <c:smooth val="0"/>
          <c:extLst>
            <c:ext xmlns:c16="http://schemas.microsoft.com/office/drawing/2014/chart" uri="{C3380CC4-5D6E-409C-BE32-E72D297353CC}">
              <c16:uniqueId val="{00000006-17C0-4004-98DF-728F4E759006}"/>
            </c:ext>
          </c:extLst>
        </c:ser>
        <c:ser>
          <c:idx val="7"/>
          <c:order val="7"/>
          <c:tx>
            <c:v>2 Pipes per trench 1:1</c:v>
          </c:tx>
          <c:spPr>
            <a:ln w="25400" cap="rnd">
              <a:noFill/>
              <a:round/>
            </a:ln>
            <a:effectLst/>
          </c:spPr>
          <c:marker>
            <c:symbol val="circle"/>
            <c:size val="5"/>
            <c:spPr>
              <a:solidFill>
                <a:schemeClr val="accent2">
                  <a:lumMod val="60000"/>
                </a:schemeClr>
              </a:solidFill>
              <a:ln w="9525">
                <a:solidFill>
                  <a:schemeClr val="accent2">
                    <a:lumMod val="60000"/>
                  </a:schemeClr>
                </a:solidFill>
              </a:ln>
              <a:effectLst/>
            </c:spPr>
          </c:marker>
          <c:xVal>
            <c:numRef>
              <c:f>'Compiled Solution k vs a'!$G$365:$G$376</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'Compiled Solution k vs a'!$U$366:$U$377</c:f>
              <c:numCache>
                <c:formatCode>General</c:formatCode>
                <c:ptCount val="12"/>
                <c:pt idx="0">
                  <c:v>1316.5</c:v>
                </c:pt>
                <c:pt idx="1">
                  <c:v>713.3</c:v>
                </c:pt>
                <c:pt idx="2">
                  <c:v>785.2</c:v>
                </c:pt>
                <c:pt idx="3">
                  <c:v>490.9</c:v>
                </c:pt>
                <c:pt idx="4">
                  <c:v>536.20000000000005</c:v>
                </c:pt>
                <c:pt idx="5">
                  <c:v>382</c:v>
                </c:pt>
                <c:pt idx="6">
                  <c:v>441.7</c:v>
                </c:pt>
                <c:pt idx="7">
                  <c:v>466.1</c:v>
                </c:pt>
                <c:pt idx="8">
                  <c:v>356.6</c:v>
                </c:pt>
                <c:pt idx="9">
                  <c:v>359</c:v>
                </c:pt>
                <c:pt idx="10">
                  <c:v>329.6</c:v>
                </c:pt>
                <c:pt idx="11">
                  <c:v>335.9</c:v>
                </c:pt>
              </c:numCache>
            </c:numRef>
          </c:yVal>
          <c:smooth val="0"/>
          <c:extLst>
            <c:ext xmlns:c16="http://schemas.microsoft.com/office/drawing/2014/chart" uri="{C3380CC4-5D6E-409C-BE32-E72D297353CC}">
              <c16:uniqueId val="{00000007-17C0-4004-98DF-728F4E759006}"/>
            </c:ext>
          </c:extLst>
        </c:ser>
        <c:dLbls>
          <c:showLegendKey val="0"/>
          <c:showVal val="0"/>
          <c:showCatName val="0"/>
          <c:showSerName val="0"/>
          <c:showPercent val="0"/>
          <c:showBubbleSize val="0"/>
        </c:dLbls>
        <c:axId val="210303240"/>
        <c:axId val="210302520"/>
      </c:scatterChart>
      <c:valAx>
        <c:axId val="21030324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1" i="0" u="none" strike="noStrike" baseline="0">
                    <a:effectLst/>
                  </a:rPr>
                  <a:t>Thermal Conductivity (BTU/ft/hr/°F)</a:t>
                </a:r>
                <a:r>
                  <a:rPr lang="en-US" sz="1000" b="0" i="0" u="none" strike="noStrike" baseline="0"/>
                  <a:t> </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2520"/>
        <c:crosses val="autoZero"/>
        <c:crossBetween val="midCat"/>
        <c:majorUnit val="0.1"/>
        <c:minorUnit val="0.1"/>
      </c:valAx>
      <c:valAx>
        <c:axId val="2103025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Trench Length (ft)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3240"/>
        <c:crosses val="autoZero"/>
        <c:crossBetween val="midCat"/>
        <c:majorUnit val="100"/>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Thermal Diffusivity</a:t>
            </a:r>
            <a:r>
              <a:rPr lang="en-US" baseline="0"/>
              <a:t> vs Single Trench Length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5400" cap="rnd">
              <a:noFill/>
              <a:round/>
            </a:ln>
            <a:effectLst/>
          </c:spPr>
          <c:marker>
            <c:symbol val="circle"/>
            <c:size val="5"/>
            <c:spPr>
              <a:solidFill>
                <a:schemeClr val="accent1"/>
              </a:solidFill>
              <a:ln w="9525">
                <a:solidFill>
                  <a:schemeClr val="accent1"/>
                </a:solidFill>
              </a:ln>
              <a:effectLst/>
            </c:spPr>
          </c:marker>
          <c:xVal>
            <c:numRef>
              <c:f>'Detailed Solution k vs a'!$J$194:$J$205</c:f>
              <c:numCache>
                <c:formatCode>0.00</c:formatCode>
                <c:ptCount val="12"/>
                <c:pt idx="0">
                  <c:v>0.79</c:v>
                </c:pt>
                <c:pt idx="1">
                  <c:v>1.57</c:v>
                </c:pt>
                <c:pt idx="2">
                  <c:v>1.08</c:v>
                </c:pt>
                <c:pt idx="3">
                  <c:v>1.29</c:v>
                </c:pt>
                <c:pt idx="4">
                  <c:v>0.35</c:v>
                </c:pt>
                <c:pt idx="5">
                  <c:v>0.26</c:v>
                </c:pt>
                <c:pt idx="6">
                  <c:v>0.19</c:v>
                </c:pt>
                <c:pt idx="7">
                  <c:v>1.22</c:v>
                </c:pt>
                <c:pt idx="8">
                  <c:v>0.86</c:v>
                </c:pt>
                <c:pt idx="9">
                  <c:v>2.1800000000000002</c:v>
                </c:pt>
                <c:pt idx="10">
                  <c:v>0.61</c:v>
                </c:pt>
                <c:pt idx="11">
                  <c:v>1.23</c:v>
                </c:pt>
              </c:numCache>
            </c:numRef>
          </c:xVal>
          <c:yVal>
            <c:numRef>
              <c:f>'Detailed Solution k vs a'!$M$194:$M$205</c:f>
              <c:numCache>
                <c:formatCode>General</c:formatCode>
                <c:ptCount val="12"/>
                <c:pt idx="0">
                  <c:v>211.2</c:v>
                </c:pt>
                <c:pt idx="1">
                  <c:v>146.80000000000001</c:v>
                </c:pt>
                <c:pt idx="2">
                  <c:v>150.6</c:v>
                </c:pt>
                <c:pt idx="3">
                  <c:v>182.8</c:v>
                </c:pt>
                <c:pt idx="4">
                  <c:v>302.7</c:v>
                </c:pt>
                <c:pt idx="5">
                  <c:v>274.2</c:v>
                </c:pt>
                <c:pt idx="6">
                  <c:v>492.4</c:v>
                </c:pt>
                <c:pt idx="7">
                  <c:v>142.1</c:v>
                </c:pt>
                <c:pt idx="8">
                  <c:v>157.6</c:v>
                </c:pt>
                <c:pt idx="9">
                  <c:v>197.8</c:v>
                </c:pt>
                <c:pt idx="10">
                  <c:v>192.7</c:v>
                </c:pt>
                <c:pt idx="11">
                  <c:v>152.69999999999999</c:v>
                </c:pt>
              </c:numCache>
            </c:numRef>
          </c:yVal>
          <c:smooth val="0"/>
          <c:extLst>
            <c:ext xmlns:c16="http://schemas.microsoft.com/office/drawing/2014/chart" uri="{C3380CC4-5D6E-409C-BE32-E72D297353CC}">
              <c16:uniqueId val="{00000000-C58C-4069-8E1C-EAF3585A1683}"/>
            </c:ext>
          </c:extLst>
        </c:ser>
        <c:ser>
          <c:idx val="1"/>
          <c:order val="1"/>
          <c:spPr>
            <a:ln w="25400" cap="rnd">
              <a:noFill/>
              <a:round/>
            </a:ln>
            <a:effectLst/>
          </c:spPr>
          <c:marker>
            <c:symbol val="circle"/>
            <c:size val="5"/>
            <c:spPr>
              <a:solidFill>
                <a:schemeClr val="accent2"/>
              </a:solidFill>
              <a:ln w="9525">
                <a:solidFill>
                  <a:schemeClr val="accent2"/>
                </a:solidFill>
              </a:ln>
              <a:effectLst/>
            </c:spPr>
          </c:marker>
          <c:xVal>
            <c:numRef>
              <c:f>'Detailed Solution k vs a'!$J$210:$J$221</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a'!$N$210:$N$221</c:f>
              <c:numCache>
                <c:formatCode>General</c:formatCode>
                <c:ptCount val="12"/>
                <c:pt idx="0">
                  <c:v>521.1</c:v>
                </c:pt>
                <c:pt idx="1">
                  <c:v>294.10000000000002</c:v>
                </c:pt>
                <c:pt idx="2">
                  <c:v>328.7</c:v>
                </c:pt>
                <c:pt idx="3">
                  <c:v>212.5</c:v>
                </c:pt>
                <c:pt idx="4">
                  <c:v>233.1</c:v>
                </c:pt>
                <c:pt idx="5">
                  <c:v>174.1</c:v>
                </c:pt>
                <c:pt idx="6">
                  <c:v>166.6</c:v>
                </c:pt>
                <c:pt idx="7">
                  <c:v>157.1</c:v>
                </c:pt>
                <c:pt idx="8">
                  <c:v>168.8</c:v>
                </c:pt>
                <c:pt idx="9">
                  <c:v>202</c:v>
                </c:pt>
                <c:pt idx="10">
                  <c:v>162.19999999999999</c:v>
                </c:pt>
                <c:pt idx="11">
                  <c:v>217.6</c:v>
                </c:pt>
              </c:numCache>
            </c:numRef>
          </c:yVal>
          <c:smooth val="0"/>
          <c:extLst>
            <c:ext xmlns:c16="http://schemas.microsoft.com/office/drawing/2014/chart" uri="{C3380CC4-5D6E-409C-BE32-E72D297353CC}">
              <c16:uniqueId val="{00000001-C58C-4069-8E1C-EAF3585A1683}"/>
            </c:ext>
          </c:extLst>
        </c:ser>
        <c:ser>
          <c:idx val="2"/>
          <c:order val="2"/>
          <c:spPr>
            <a:ln w="25400" cap="rnd">
              <a:noFill/>
              <a:round/>
            </a:ln>
            <a:effectLst/>
          </c:spPr>
          <c:marker>
            <c:symbol val="circle"/>
            <c:size val="5"/>
            <c:spPr>
              <a:solidFill>
                <a:schemeClr val="accent3"/>
              </a:solidFill>
              <a:ln w="9525">
                <a:solidFill>
                  <a:schemeClr val="accent3"/>
                </a:solidFill>
              </a:ln>
              <a:effectLst/>
            </c:spPr>
          </c:marker>
          <c:xVal>
            <c:numRef>
              <c:f>'Detailed Solution k vs a'!$J$210:$J$221</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a'!$O$210:$O$221</c:f>
              <c:numCache>
                <c:formatCode>General</c:formatCode>
                <c:ptCount val="12"/>
                <c:pt idx="0">
                  <c:v>771.6</c:v>
                </c:pt>
                <c:pt idx="1">
                  <c:v>415</c:v>
                </c:pt>
                <c:pt idx="2">
                  <c:v>457</c:v>
                </c:pt>
                <c:pt idx="3">
                  <c:v>281.10000000000002</c:v>
                </c:pt>
                <c:pt idx="4">
                  <c:v>306</c:v>
                </c:pt>
                <c:pt idx="5">
                  <c:v>215.7</c:v>
                </c:pt>
                <c:pt idx="6">
                  <c:v>334.7</c:v>
                </c:pt>
                <c:pt idx="7">
                  <c:v>183.7</c:v>
                </c:pt>
                <c:pt idx="8">
                  <c:v>200.6</c:v>
                </c:pt>
                <c:pt idx="9">
                  <c:v>248.2</c:v>
                </c:pt>
                <c:pt idx="10">
                  <c:v>186.2</c:v>
                </c:pt>
                <c:pt idx="11">
                  <c:v>259.39999999999998</c:v>
                </c:pt>
              </c:numCache>
            </c:numRef>
          </c:yVal>
          <c:smooth val="0"/>
          <c:extLst>
            <c:ext xmlns:c16="http://schemas.microsoft.com/office/drawing/2014/chart" uri="{C3380CC4-5D6E-409C-BE32-E72D297353CC}">
              <c16:uniqueId val="{00000002-C58C-4069-8E1C-EAF3585A1683}"/>
            </c:ext>
          </c:extLst>
        </c:ser>
        <c:ser>
          <c:idx val="3"/>
          <c:order val="3"/>
          <c:spPr>
            <a:ln w="25400" cap="rnd">
              <a:noFill/>
              <a:round/>
            </a:ln>
            <a:effectLst/>
          </c:spPr>
          <c:marker>
            <c:symbol val="circle"/>
            <c:size val="5"/>
            <c:spPr>
              <a:solidFill>
                <a:schemeClr val="accent4"/>
              </a:solidFill>
              <a:ln w="9525">
                <a:solidFill>
                  <a:schemeClr val="accent4"/>
                </a:solidFill>
              </a:ln>
              <a:effectLst/>
            </c:spPr>
          </c:marker>
          <c:xVal>
            <c:numRef>
              <c:f>'Detailed Solution k vs a'!$J$210:$J$221</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a'!$P$210:$P$221</c:f>
              <c:numCache>
                <c:formatCode>General</c:formatCode>
                <c:ptCount val="12"/>
                <c:pt idx="0">
                  <c:v>1316.5</c:v>
                </c:pt>
                <c:pt idx="1">
                  <c:v>713.3</c:v>
                </c:pt>
                <c:pt idx="2">
                  <c:v>785.2</c:v>
                </c:pt>
                <c:pt idx="3">
                  <c:v>490.9</c:v>
                </c:pt>
                <c:pt idx="4">
                  <c:v>536.20000000000005</c:v>
                </c:pt>
                <c:pt idx="5">
                  <c:v>382</c:v>
                </c:pt>
                <c:pt idx="6">
                  <c:v>356.6</c:v>
                </c:pt>
                <c:pt idx="7">
                  <c:v>329.6</c:v>
                </c:pt>
                <c:pt idx="8">
                  <c:v>359</c:v>
                </c:pt>
                <c:pt idx="9">
                  <c:v>441.7</c:v>
                </c:pt>
                <c:pt idx="10">
                  <c:v>335.9</c:v>
                </c:pt>
                <c:pt idx="11">
                  <c:v>466.1</c:v>
                </c:pt>
              </c:numCache>
            </c:numRef>
          </c:yVal>
          <c:smooth val="0"/>
          <c:extLst>
            <c:ext xmlns:c16="http://schemas.microsoft.com/office/drawing/2014/chart" uri="{C3380CC4-5D6E-409C-BE32-E72D297353CC}">
              <c16:uniqueId val="{00000003-C58C-4069-8E1C-EAF3585A1683}"/>
            </c:ext>
          </c:extLst>
        </c:ser>
        <c:dLbls>
          <c:showLegendKey val="0"/>
          <c:showVal val="0"/>
          <c:showCatName val="0"/>
          <c:showSerName val="0"/>
          <c:showPercent val="0"/>
          <c:showBubbleSize val="0"/>
        </c:dLbls>
        <c:axId val="210303240"/>
        <c:axId val="210302520"/>
      </c:scatterChart>
      <c:valAx>
        <c:axId val="21030324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r>
                  <a:rPr lang="en-US" sz="1000" b="0" i="0" u="none" strike="noStrike" kern="1200" baseline="0">
                    <a:solidFill>
                      <a:sysClr val="windowText" lastClr="000000">
                        <a:lumMod val="65000"/>
                        <a:lumOff val="35000"/>
                      </a:sysClr>
                    </a:solidFill>
                  </a:rPr>
                  <a:t>Thermal Diffusivity (ft²/day)</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2520"/>
        <c:crosses val="autoZero"/>
        <c:crossBetween val="midCat"/>
        <c:majorUnit val="1"/>
      </c:valAx>
      <c:valAx>
        <c:axId val="2103025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Trench Length (ft)</a:t>
                </a:r>
              </a:p>
            </c:rich>
          </c:tx>
          <c:layout>
            <c:manualLayout>
              <c:xMode val="edge"/>
              <c:yMode val="edge"/>
              <c:x val="1.8120043145677538E-2"/>
              <c:y val="0.3357915457936179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3240"/>
        <c:crosses val="autoZero"/>
        <c:crossBetween val="midCat"/>
        <c:majorUnit val="100"/>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2"/>
          <c:order val="0"/>
          <c:tx>
            <c:strRef>
              <c:f>[1]Sheet1!$E$662</c:f>
              <c:strCache>
                <c:ptCount val="1"/>
                <c:pt idx="0">
                  <c:v>Existing soil condition</c:v>
                </c:pt>
              </c:strCache>
            </c:strRef>
          </c:tx>
          <c:invertIfNegative val="0"/>
          <c:cat>
            <c:strRef>
              <c:f>[1]Sheet1!$D$664:$D$667</c:f>
              <c:strCache>
                <c:ptCount val="4"/>
                <c:pt idx="0">
                  <c:v>Horizontal slinky</c:v>
                </c:pt>
                <c:pt idx="1">
                  <c:v>Vertical slinky</c:v>
                </c:pt>
                <c:pt idx="2">
                  <c:v>4 pipes/trench</c:v>
                </c:pt>
                <c:pt idx="3">
                  <c:v>2 pipes/trench</c:v>
                </c:pt>
              </c:strCache>
            </c:strRef>
          </c:cat>
          <c:val>
            <c:numRef>
              <c:f>[1]Sheet1!$E$664:$E$667</c:f>
              <c:numCache>
                <c:formatCode>General</c:formatCode>
                <c:ptCount val="4"/>
                <c:pt idx="0">
                  <c:v>336.2</c:v>
                </c:pt>
                <c:pt idx="1">
                  <c:v>445.1</c:v>
                </c:pt>
                <c:pt idx="2">
                  <c:v>557.5</c:v>
                </c:pt>
                <c:pt idx="3">
                  <c:v>1007.4</c:v>
                </c:pt>
              </c:numCache>
            </c:numRef>
          </c:val>
          <c:extLst>
            <c:ext xmlns:c16="http://schemas.microsoft.com/office/drawing/2014/chart" uri="{C3380CC4-5D6E-409C-BE32-E72D297353CC}">
              <c16:uniqueId val="{00000000-9727-4DD7-9EAD-C18C47A77796}"/>
            </c:ext>
          </c:extLst>
        </c:ser>
        <c:ser>
          <c:idx val="3"/>
          <c:order val="1"/>
          <c:tx>
            <c:strRef>
              <c:f>[1]Sheet1!$F$662</c:f>
              <c:strCache>
                <c:ptCount val="1"/>
                <c:pt idx="0">
                  <c:v>Saturated soil </c:v>
                </c:pt>
              </c:strCache>
            </c:strRef>
          </c:tx>
          <c:invertIfNegative val="0"/>
          <c:cat>
            <c:strRef>
              <c:f>[1]Sheet1!$D$664:$D$667</c:f>
              <c:strCache>
                <c:ptCount val="4"/>
                <c:pt idx="0">
                  <c:v>Horizontal slinky</c:v>
                </c:pt>
                <c:pt idx="1">
                  <c:v>Vertical slinky</c:v>
                </c:pt>
                <c:pt idx="2">
                  <c:v>4 pipes/trench</c:v>
                </c:pt>
                <c:pt idx="3">
                  <c:v>2 pipes/trench</c:v>
                </c:pt>
              </c:strCache>
            </c:strRef>
          </c:cat>
          <c:val>
            <c:numRef>
              <c:f>[1]Sheet1!$F$664:$F$667</c:f>
              <c:numCache>
                <c:formatCode>General</c:formatCode>
                <c:ptCount val="4"/>
                <c:pt idx="0">
                  <c:v>369.7</c:v>
                </c:pt>
                <c:pt idx="1">
                  <c:v>545.1</c:v>
                </c:pt>
                <c:pt idx="2">
                  <c:v>619.20000000000005</c:v>
                </c:pt>
                <c:pt idx="3">
                  <c:v>1137.2</c:v>
                </c:pt>
              </c:numCache>
            </c:numRef>
          </c:val>
          <c:extLst>
            <c:ext xmlns:c16="http://schemas.microsoft.com/office/drawing/2014/chart" uri="{C3380CC4-5D6E-409C-BE32-E72D297353CC}">
              <c16:uniqueId val="{00000001-9727-4DD7-9EAD-C18C47A77796}"/>
            </c:ext>
          </c:extLst>
        </c:ser>
        <c:dLbls>
          <c:showLegendKey val="0"/>
          <c:showVal val="0"/>
          <c:showCatName val="0"/>
          <c:showSerName val="0"/>
          <c:showPercent val="0"/>
          <c:showBubbleSize val="0"/>
        </c:dLbls>
        <c:gapWidth val="219"/>
        <c:overlap val="-27"/>
        <c:axId val="662275288"/>
        <c:axId val="662269528"/>
      </c:barChart>
      <c:catAx>
        <c:axId val="6622752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Ashrae 90.1 - 2004</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269528"/>
        <c:crosses val="autoZero"/>
        <c:auto val="1"/>
        <c:lblAlgn val="ctr"/>
        <c:lblOffset val="100"/>
        <c:noMultiLvlLbl val="0"/>
      </c:catAx>
      <c:valAx>
        <c:axId val="6622695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Length (ft)</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275288"/>
        <c:crosses val="autoZero"/>
        <c:crossBetween val="between"/>
      </c:valAx>
    </c:plotArea>
    <c:legend>
      <c:legendPos val="b"/>
      <c:overlay val="0"/>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strRef>
              <c:f>[1]Sheet1!$E$662</c:f>
              <c:strCache>
                <c:ptCount val="1"/>
                <c:pt idx="0">
                  <c:v>Existing soil condition</c:v>
                </c:pt>
              </c:strCache>
            </c:strRef>
          </c:tx>
          <c:spPr>
            <a:solidFill>
              <a:schemeClr val="accent1"/>
            </a:solidFill>
            <a:ln>
              <a:noFill/>
            </a:ln>
            <a:effectLst/>
          </c:spPr>
          <c:invertIfNegative val="0"/>
          <c:cat>
            <c:strRef>
              <c:f>[1]Sheet1!$D$668:$D$671</c:f>
              <c:strCache>
                <c:ptCount val="4"/>
                <c:pt idx="0">
                  <c:v>Horizontal slinky</c:v>
                </c:pt>
                <c:pt idx="1">
                  <c:v>Vertical slinky</c:v>
                </c:pt>
                <c:pt idx="2">
                  <c:v>4 pipes/trench</c:v>
                </c:pt>
                <c:pt idx="3">
                  <c:v>2 pipes/trench</c:v>
                </c:pt>
              </c:strCache>
            </c:strRef>
          </c:cat>
          <c:val>
            <c:numRef>
              <c:f>[1]Sheet1!$E$668:$E$671</c:f>
              <c:numCache>
                <c:formatCode>General</c:formatCode>
                <c:ptCount val="4"/>
                <c:pt idx="0">
                  <c:v>311.2</c:v>
                </c:pt>
                <c:pt idx="1">
                  <c:v>412.2</c:v>
                </c:pt>
                <c:pt idx="2">
                  <c:v>516.9</c:v>
                </c:pt>
                <c:pt idx="3">
                  <c:v>933.4</c:v>
                </c:pt>
              </c:numCache>
            </c:numRef>
          </c:val>
          <c:extLst>
            <c:ext xmlns:c16="http://schemas.microsoft.com/office/drawing/2014/chart" uri="{C3380CC4-5D6E-409C-BE32-E72D297353CC}">
              <c16:uniqueId val="{00000000-07A0-4680-AEE8-F29D2012B066}"/>
            </c:ext>
          </c:extLst>
        </c:ser>
        <c:ser>
          <c:idx val="1"/>
          <c:order val="1"/>
          <c:tx>
            <c:strRef>
              <c:f>[1]Sheet1!$F$662</c:f>
              <c:strCache>
                <c:ptCount val="1"/>
                <c:pt idx="0">
                  <c:v>Saturated soil </c:v>
                </c:pt>
              </c:strCache>
            </c:strRef>
          </c:tx>
          <c:spPr>
            <a:solidFill>
              <a:schemeClr val="accent2"/>
            </a:solidFill>
            <a:ln>
              <a:noFill/>
            </a:ln>
            <a:effectLst/>
          </c:spPr>
          <c:invertIfNegative val="0"/>
          <c:val>
            <c:numRef>
              <c:f>[1]Sheet1!$F$668:$F$671</c:f>
              <c:numCache>
                <c:formatCode>General</c:formatCode>
                <c:ptCount val="4"/>
                <c:pt idx="0">
                  <c:v>342.5</c:v>
                </c:pt>
                <c:pt idx="1">
                  <c:v>506</c:v>
                </c:pt>
                <c:pt idx="2">
                  <c:v>575.29999999999995</c:v>
                </c:pt>
                <c:pt idx="3">
                  <c:v>1056.0999999999999</c:v>
                </c:pt>
              </c:numCache>
            </c:numRef>
          </c:val>
          <c:extLst>
            <c:ext xmlns:c16="http://schemas.microsoft.com/office/drawing/2014/chart" uri="{C3380CC4-5D6E-409C-BE32-E72D297353CC}">
              <c16:uniqueId val="{00000001-07A0-4680-AEE8-F29D2012B066}"/>
            </c:ext>
          </c:extLst>
        </c:ser>
        <c:dLbls>
          <c:showLegendKey val="0"/>
          <c:showVal val="0"/>
          <c:showCatName val="0"/>
          <c:showSerName val="0"/>
          <c:showPercent val="0"/>
          <c:showBubbleSize val="0"/>
        </c:dLbls>
        <c:gapWidth val="219"/>
        <c:overlap val="-27"/>
        <c:axId val="572728144"/>
        <c:axId val="572728864"/>
      </c:barChart>
      <c:catAx>
        <c:axId val="5727281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Ashrae 90.1 - 2010</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728864"/>
        <c:crosses val="autoZero"/>
        <c:auto val="1"/>
        <c:lblAlgn val="ctr"/>
        <c:lblOffset val="100"/>
        <c:noMultiLvlLbl val="0"/>
      </c:catAx>
      <c:valAx>
        <c:axId val="5727288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Length (ft)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7281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2"/>
          <c:order val="0"/>
          <c:tx>
            <c:strRef>
              <c:f>[1]Sheet1!$E$685</c:f>
              <c:strCache>
                <c:ptCount val="1"/>
                <c:pt idx="0">
                  <c:v>Existing soil condition</c:v>
                </c:pt>
              </c:strCache>
            </c:strRef>
          </c:tx>
          <c:invertIfNegative val="0"/>
          <c:cat>
            <c:strRef>
              <c:f>[1]Sheet1!$D$664:$D$667</c:f>
              <c:strCache>
                <c:ptCount val="4"/>
                <c:pt idx="0">
                  <c:v>Horizontal slinky</c:v>
                </c:pt>
                <c:pt idx="1">
                  <c:v>Vertical slinky</c:v>
                </c:pt>
                <c:pt idx="2">
                  <c:v>4 pipes/trench</c:v>
                </c:pt>
                <c:pt idx="3">
                  <c:v>2 pipes/trench</c:v>
                </c:pt>
              </c:strCache>
            </c:strRef>
          </c:cat>
          <c:val>
            <c:numRef>
              <c:f>[1]Sheet1!$E$687:$E$690</c:f>
              <c:numCache>
                <c:formatCode>General</c:formatCode>
                <c:ptCount val="4"/>
                <c:pt idx="0">
                  <c:v>210.4</c:v>
                </c:pt>
                <c:pt idx="1">
                  <c:v>232</c:v>
                </c:pt>
                <c:pt idx="2">
                  <c:v>307.10000000000002</c:v>
                </c:pt>
                <c:pt idx="3">
                  <c:v>536</c:v>
                </c:pt>
              </c:numCache>
            </c:numRef>
          </c:val>
          <c:extLst>
            <c:ext xmlns:c16="http://schemas.microsoft.com/office/drawing/2014/chart" uri="{C3380CC4-5D6E-409C-BE32-E72D297353CC}">
              <c16:uniqueId val="{00000000-12B6-4E0D-9C9A-71925BD35401}"/>
            </c:ext>
          </c:extLst>
        </c:ser>
        <c:ser>
          <c:idx val="3"/>
          <c:order val="1"/>
          <c:tx>
            <c:strRef>
              <c:f>[1]Sheet1!$F$685</c:f>
              <c:strCache>
                <c:ptCount val="1"/>
                <c:pt idx="0">
                  <c:v>Saturated soil </c:v>
                </c:pt>
              </c:strCache>
            </c:strRef>
          </c:tx>
          <c:invertIfNegative val="0"/>
          <c:cat>
            <c:strRef>
              <c:f>[1]Sheet1!$D$664:$D$667</c:f>
              <c:strCache>
                <c:ptCount val="4"/>
                <c:pt idx="0">
                  <c:v>Horizontal slinky</c:v>
                </c:pt>
                <c:pt idx="1">
                  <c:v>Vertical slinky</c:v>
                </c:pt>
                <c:pt idx="2">
                  <c:v>4 pipes/trench</c:v>
                </c:pt>
                <c:pt idx="3">
                  <c:v>2 pipes/trench</c:v>
                </c:pt>
              </c:strCache>
            </c:strRef>
          </c:cat>
          <c:val>
            <c:numRef>
              <c:f>[1]Sheet1!$F$687:$F$690</c:f>
              <c:numCache>
                <c:formatCode>General</c:formatCode>
                <c:ptCount val="4"/>
                <c:pt idx="0">
                  <c:v>166.6</c:v>
                </c:pt>
                <c:pt idx="1">
                  <c:v>184.2</c:v>
                </c:pt>
                <c:pt idx="2">
                  <c:v>219</c:v>
                </c:pt>
                <c:pt idx="3">
                  <c:v>391.7</c:v>
                </c:pt>
              </c:numCache>
            </c:numRef>
          </c:val>
          <c:extLst>
            <c:ext xmlns:c16="http://schemas.microsoft.com/office/drawing/2014/chart" uri="{C3380CC4-5D6E-409C-BE32-E72D297353CC}">
              <c16:uniqueId val="{00000001-12B6-4E0D-9C9A-71925BD35401}"/>
            </c:ext>
          </c:extLst>
        </c:ser>
        <c:dLbls>
          <c:showLegendKey val="0"/>
          <c:showVal val="0"/>
          <c:showCatName val="0"/>
          <c:showSerName val="0"/>
          <c:showPercent val="0"/>
          <c:showBubbleSize val="0"/>
        </c:dLbls>
        <c:gapWidth val="219"/>
        <c:overlap val="-27"/>
        <c:axId val="662275288"/>
        <c:axId val="662269528"/>
      </c:barChart>
      <c:catAx>
        <c:axId val="6622752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Ashrae 90.1 - 2004</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269528"/>
        <c:crosses val="autoZero"/>
        <c:auto val="1"/>
        <c:lblAlgn val="ctr"/>
        <c:lblOffset val="100"/>
        <c:noMultiLvlLbl val="0"/>
      </c:catAx>
      <c:valAx>
        <c:axId val="6622695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Length (ft)</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275288"/>
        <c:crosses val="autoZero"/>
        <c:crossBetween val="between"/>
      </c:valAx>
    </c:plotArea>
    <c:legend>
      <c:legendPos val="b"/>
      <c:overlay val="0"/>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strRef>
              <c:f>[1]Sheet1!$E$662</c:f>
              <c:strCache>
                <c:ptCount val="1"/>
                <c:pt idx="0">
                  <c:v>Existing soil condition</c:v>
                </c:pt>
              </c:strCache>
            </c:strRef>
          </c:tx>
          <c:spPr>
            <a:solidFill>
              <a:schemeClr val="accent1"/>
            </a:solidFill>
            <a:ln>
              <a:noFill/>
            </a:ln>
            <a:effectLst/>
          </c:spPr>
          <c:invertIfNegative val="0"/>
          <c:cat>
            <c:strRef>
              <c:f>[1]Sheet1!$D$668:$D$671</c:f>
              <c:strCache>
                <c:ptCount val="4"/>
                <c:pt idx="0">
                  <c:v>Horizontal slinky</c:v>
                </c:pt>
                <c:pt idx="1">
                  <c:v>Vertical slinky</c:v>
                </c:pt>
                <c:pt idx="2">
                  <c:v>4 pipes/trench</c:v>
                </c:pt>
                <c:pt idx="3">
                  <c:v>2 pipes/trench</c:v>
                </c:pt>
              </c:strCache>
            </c:strRef>
          </c:cat>
          <c:val>
            <c:numRef>
              <c:f>[1]Sheet1!$E$691:$E$694</c:f>
              <c:numCache>
                <c:formatCode>General</c:formatCode>
                <c:ptCount val="4"/>
                <c:pt idx="0">
                  <c:v>192.7</c:v>
                </c:pt>
                <c:pt idx="1">
                  <c:v>212.5</c:v>
                </c:pt>
                <c:pt idx="2">
                  <c:v>281.10000000000002</c:v>
                </c:pt>
                <c:pt idx="3">
                  <c:v>490.9</c:v>
                </c:pt>
              </c:numCache>
            </c:numRef>
          </c:val>
          <c:extLst>
            <c:ext xmlns:c16="http://schemas.microsoft.com/office/drawing/2014/chart" uri="{C3380CC4-5D6E-409C-BE32-E72D297353CC}">
              <c16:uniqueId val="{00000000-6E46-4023-96B7-A8BD15AF2C0A}"/>
            </c:ext>
          </c:extLst>
        </c:ser>
        <c:ser>
          <c:idx val="1"/>
          <c:order val="1"/>
          <c:tx>
            <c:strRef>
              <c:f>[1]Sheet1!$F$662</c:f>
              <c:strCache>
                <c:ptCount val="1"/>
                <c:pt idx="0">
                  <c:v>Saturated soil </c:v>
                </c:pt>
              </c:strCache>
            </c:strRef>
          </c:tx>
          <c:spPr>
            <a:solidFill>
              <a:schemeClr val="accent2"/>
            </a:solidFill>
            <a:ln>
              <a:noFill/>
            </a:ln>
            <a:effectLst/>
          </c:spPr>
          <c:invertIfNegative val="0"/>
          <c:val>
            <c:numRef>
              <c:f>[1]Sheet1!$F$691:$F$694</c:f>
              <c:numCache>
                <c:formatCode>General</c:formatCode>
                <c:ptCount val="4"/>
                <c:pt idx="0">
                  <c:v>152.69999999999999</c:v>
                </c:pt>
                <c:pt idx="1">
                  <c:v>168.8</c:v>
                </c:pt>
                <c:pt idx="2">
                  <c:v>200.6</c:v>
                </c:pt>
                <c:pt idx="3">
                  <c:v>359</c:v>
                </c:pt>
              </c:numCache>
            </c:numRef>
          </c:val>
          <c:extLst>
            <c:ext xmlns:c16="http://schemas.microsoft.com/office/drawing/2014/chart" uri="{C3380CC4-5D6E-409C-BE32-E72D297353CC}">
              <c16:uniqueId val="{00000001-6E46-4023-96B7-A8BD15AF2C0A}"/>
            </c:ext>
          </c:extLst>
        </c:ser>
        <c:dLbls>
          <c:showLegendKey val="0"/>
          <c:showVal val="0"/>
          <c:showCatName val="0"/>
          <c:showSerName val="0"/>
          <c:showPercent val="0"/>
          <c:showBubbleSize val="0"/>
        </c:dLbls>
        <c:gapWidth val="219"/>
        <c:overlap val="-27"/>
        <c:axId val="572728144"/>
        <c:axId val="572728864"/>
      </c:barChart>
      <c:catAx>
        <c:axId val="5727281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Ashrae 90.1 - 2010</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728864"/>
        <c:crosses val="autoZero"/>
        <c:auto val="1"/>
        <c:lblAlgn val="ctr"/>
        <c:lblOffset val="100"/>
        <c:noMultiLvlLbl val="0"/>
      </c:catAx>
      <c:valAx>
        <c:axId val="5727288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Length (ft)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7281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increase in length Left Ashrae 2004, Right</a:t>
            </a:r>
            <a:r>
              <a:rPr lang="en-US" baseline="0"/>
              <a:t> 2010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[1]Sheet1!$G$662</c:f>
              <c:strCache>
                <c:ptCount val="1"/>
                <c:pt idx="0">
                  <c:v>% increase in length</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[1]Sheet1!$D$664:$D$671</c:f>
              <c:strCache>
                <c:ptCount val="8"/>
                <c:pt idx="0">
                  <c:v>Horizontal slinky</c:v>
                </c:pt>
                <c:pt idx="1">
                  <c:v>Vertical slinky</c:v>
                </c:pt>
                <c:pt idx="2">
                  <c:v>4 pipes/trench</c:v>
                </c:pt>
                <c:pt idx="3">
                  <c:v>2 pipes/trench</c:v>
                </c:pt>
                <c:pt idx="4">
                  <c:v>Horizontal slinky</c:v>
                </c:pt>
                <c:pt idx="5">
                  <c:v>Vertical slinky</c:v>
                </c:pt>
                <c:pt idx="6">
                  <c:v>4 pipes/trench</c:v>
                </c:pt>
                <c:pt idx="7">
                  <c:v>2 pipes/trench</c:v>
                </c:pt>
              </c:strCache>
            </c:strRef>
          </c:cat>
          <c:val>
            <c:numRef>
              <c:f>[1]Sheet1!$G$664:$G$671</c:f>
              <c:numCache>
                <c:formatCode>General</c:formatCode>
                <c:ptCount val="8"/>
                <c:pt idx="0">
                  <c:v>9.0614011360562614</c:v>
                </c:pt>
                <c:pt idx="1">
                  <c:v>18.345257750871401</c:v>
                </c:pt>
                <c:pt idx="2">
                  <c:v>9.9644702842377324</c:v>
                </c:pt>
                <c:pt idx="3">
                  <c:v>11.413999296517769</c:v>
                </c:pt>
                <c:pt idx="4">
                  <c:v>9.1386861313868657</c:v>
                </c:pt>
                <c:pt idx="5">
                  <c:v>18.537549407114625</c:v>
                </c:pt>
                <c:pt idx="6">
                  <c:v>10.151225447592557</c:v>
                </c:pt>
                <c:pt idx="7">
                  <c:v>11.61821797178297</c:v>
                </c:pt>
              </c:numCache>
            </c:numRef>
          </c:val>
          <c:smooth val="0"/>
          <c:extLst>
            <c:ext xmlns:c16="http://schemas.microsoft.com/office/drawing/2014/chart" uri="{C3380CC4-5D6E-409C-BE32-E72D297353CC}">
              <c16:uniqueId val="{00000000-D258-4B24-A79D-EB4060B0F38E}"/>
            </c:ext>
          </c:extLst>
        </c:ser>
        <c:dLbls>
          <c:showLegendKey val="0"/>
          <c:showVal val="0"/>
          <c:showCatName val="0"/>
          <c:showSerName val="0"/>
          <c:showPercent val="0"/>
          <c:showBubbleSize val="0"/>
        </c:dLbls>
        <c:marker val="1"/>
        <c:smooth val="0"/>
        <c:axId val="890588616"/>
        <c:axId val="890590056"/>
      </c:lineChart>
      <c:catAx>
        <c:axId val="890588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0590056"/>
        <c:crosses val="autoZero"/>
        <c:auto val="1"/>
        <c:lblAlgn val="ctr"/>
        <c:lblOffset val="100"/>
        <c:noMultiLvlLbl val="0"/>
      </c:catAx>
      <c:valAx>
        <c:axId val="890590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0588616"/>
        <c:crosses val="autoZero"/>
        <c:crossBetween val="between"/>
        <c:majorUnit val="2"/>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increase in length Left Ashrae 2004, Right</a:t>
            </a:r>
            <a:r>
              <a:rPr lang="en-US" baseline="0"/>
              <a:t> 2010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[1]Sheet1!$G$685</c:f>
              <c:strCache>
                <c:ptCount val="1"/>
                <c:pt idx="0">
                  <c:v>% decrease in length</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[1]Sheet1!$D$664:$D$671</c:f>
              <c:strCache>
                <c:ptCount val="8"/>
                <c:pt idx="0">
                  <c:v>Horizontal slinky</c:v>
                </c:pt>
                <c:pt idx="1">
                  <c:v>Vertical slinky</c:v>
                </c:pt>
                <c:pt idx="2">
                  <c:v>4 pipes/trench</c:v>
                </c:pt>
                <c:pt idx="3">
                  <c:v>2 pipes/trench</c:v>
                </c:pt>
                <c:pt idx="4">
                  <c:v>Horizontal slinky</c:v>
                </c:pt>
                <c:pt idx="5">
                  <c:v>Vertical slinky</c:v>
                </c:pt>
                <c:pt idx="6">
                  <c:v>4 pipes/trench</c:v>
                </c:pt>
                <c:pt idx="7">
                  <c:v>2 pipes/trench</c:v>
                </c:pt>
              </c:strCache>
            </c:strRef>
          </c:cat>
          <c:val>
            <c:numRef>
              <c:f>[1]Sheet1!$G$687:$G$694</c:f>
              <c:numCache>
                <c:formatCode>General</c:formatCode>
                <c:ptCount val="8"/>
                <c:pt idx="0">
                  <c:v>20.817490494296585</c:v>
                </c:pt>
                <c:pt idx="1">
                  <c:v>20.603448275862075</c:v>
                </c:pt>
                <c:pt idx="2">
                  <c:v>28.687723868446763</c:v>
                </c:pt>
                <c:pt idx="3">
                  <c:v>26.921641791044777</c:v>
                </c:pt>
                <c:pt idx="4">
                  <c:v>20.75765438505449</c:v>
                </c:pt>
                <c:pt idx="5">
                  <c:v>20.564705882352936</c:v>
                </c:pt>
                <c:pt idx="6">
                  <c:v>28.637495553183928</c:v>
                </c:pt>
                <c:pt idx="7">
                  <c:v>26.869016092890607</c:v>
                </c:pt>
              </c:numCache>
            </c:numRef>
          </c:val>
          <c:smooth val="0"/>
          <c:extLst>
            <c:ext xmlns:c16="http://schemas.microsoft.com/office/drawing/2014/chart" uri="{C3380CC4-5D6E-409C-BE32-E72D297353CC}">
              <c16:uniqueId val="{00000000-22E2-4B25-8BB5-BD1F9D9E99DA}"/>
            </c:ext>
          </c:extLst>
        </c:ser>
        <c:dLbls>
          <c:showLegendKey val="0"/>
          <c:showVal val="0"/>
          <c:showCatName val="0"/>
          <c:showSerName val="0"/>
          <c:showPercent val="0"/>
          <c:showBubbleSize val="0"/>
        </c:dLbls>
        <c:marker val="1"/>
        <c:smooth val="0"/>
        <c:axId val="890588616"/>
        <c:axId val="890590056"/>
      </c:lineChart>
      <c:catAx>
        <c:axId val="890588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0590056"/>
        <c:crosses val="autoZero"/>
        <c:auto val="1"/>
        <c:lblAlgn val="ctr"/>
        <c:lblOffset val="100"/>
        <c:noMultiLvlLbl val="0"/>
      </c:catAx>
      <c:valAx>
        <c:axId val="890590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0588616"/>
        <c:crosses val="autoZero"/>
        <c:crossBetween val="between"/>
        <c:majorUnit val="5"/>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Thermal Conductivity</a:t>
            </a:r>
            <a:r>
              <a:rPr lang="en-US" baseline="0"/>
              <a:t> vs Single Trench Length </a:t>
            </a:r>
            <a:r>
              <a:rPr lang="en-US" sz="1200" b="0" i="0" u="none" strike="noStrike" kern="1200" spc="0" baseline="0">
                <a:solidFill>
                  <a:sysClr val="windowText" lastClr="000000">
                    <a:lumMod val="65000"/>
                    <a:lumOff val="35000"/>
                  </a:sysClr>
                </a:solidFill>
              </a:rPr>
              <a:t>(Scale 1:10)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'Detailed Solution k vs a'!$I$286</c:f>
              <c:strCache>
                <c:ptCount val="1"/>
                <c:pt idx="0">
                  <c:v>Reclined slinky</c:v>
                </c:pt>
              </c:strCache>
            </c:strRef>
          </c:tx>
          <c:spPr>
            <a:ln w="25400" cap="rnd">
              <a:noFill/>
              <a:round/>
            </a:ln>
            <a:effectLst/>
          </c:spPr>
          <c:marker>
            <c:symbol val="circle"/>
            <c:size val="5"/>
            <c:spPr>
              <a:solidFill>
                <a:schemeClr val="accent1"/>
              </a:solidFill>
              <a:ln w="9525">
                <a:solidFill>
                  <a:schemeClr val="accent1"/>
                </a:solidFill>
              </a:ln>
              <a:effectLst/>
            </c:spPr>
          </c:marker>
          <c:xVal>
            <c:numRef>
              <c:f>'Detailed Solution k vs a'!$G$287:$G$298</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'Detailed Solution k vs a'!$I$287:$I$298</c:f>
              <c:numCache>
                <c:formatCode>General</c:formatCode>
                <c:ptCount val="12"/>
                <c:pt idx="0">
                  <c:v>5045.8</c:v>
                </c:pt>
                <c:pt idx="1">
                  <c:v>2809</c:v>
                </c:pt>
                <c:pt idx="2">
                  <c:v>3099.4</c:v>
                </c:pt>
                <c:pt idx="3">
                  <c:v>1971.6</c:v>
                </c:pt>
                <c:pt idx="4">
                  <c:v>2159.9</c:v>
                </c:pt>
                <c:pt idx="5">
                  <c:v>1611.1</c:v>
                </c:pt>
                <c:pt idx="6">
                  <c:v>1867.9</c:v>
                </c:pt>
                <c:pt idx="7">
                  <c:v>2017.9</c:v>
                </c:pt>
                <c:pt idx="8">
                  <c:v>1539.6</c:v>
                </c:pt>
                <c:pt idx="9">
                  <c:v>1559.9</c:v>
                </c:pt>
                <c:pt idx="10">
                  <c:v>1451.5</c:v>
                </c:pt>
                <c:pt idx="11">
                  <c:v>1499.1</c:v>
                </c:pt>
              </c:numCache>
            </c:numRef>
          </c:yVal>
          <c:smooth val="0"/>
          <c:extLst>
            <c:ext xmlns:c16="http://schemas.microsoft.com/office/drawing/2014/chart" uri="{C3380CC4-5D6E-409C-BE32-E72D297353CC}">
              <c16:uniqueId val="{00000000-2670-44E0-B27C-7846D71B1F52}"/>
            </c:ext>
          </c:extLst>
        </c:ser>
        <c:ser>
          <c:idx val="1"/>
          <c:order val="1"/>
          <c:tx>
            <c:strRef>
              <c:f>'Detailed Solution k vs a'!$J$286</c:f>
              <c:strCache>
                <c:ptCount val="1"/>
                <c:pt idx="0">
                  <c:v>Standing slinky</c:v>
                </c:pt>
              </c:strCache>
            </c:strRef>
          </c:tx>
          <c:spPr>
            <a:ln w="25400" cap="rnd">
              <a:noFill/>
              <a:round/>
            </a:ln>
            <a:effectLst/>
          </c:spPr>
          <c:marker>
            <c:symbol val="circle"/>
            <c:size val="5"/>
            <c:spPr>
              <a:solidFill>
                <a:schemeClr val="accent2"/>
              </a:solidFill>
              <a:ln w="9525">
                <a:solidFill>
                  <a:schemeClr val="accent2"/>
                </a:solidFill>
              </a:ln>
              <a:effectLst/>
            </c:spPr>
          </c:marker>
          <c:xVal>
            <c:numRef>
              <c:f>'Detailed Solution k vs a'!$G$287:$G$298</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'Detailed Solution k vs a'!$J$287:$J$298</c:f>
              <c:numCache>
                <c:formatCode>General</c:formatCode>
                <c:ptCount val="12"/>
                <c:pt idx="0">
                  <c:v>5337.2</c:v>
                </c:pt>
                <c:pt idx="1">
                  <c:v>3011.4</c:v>
                </c:pt>
                <c:pt idx="2">
                  <c:v>3364.1</c:v>
                </c:pt>
                <c:pt idx="3">
                  <c:v>2172.6999999999998</c:v>
                </c:pt>
                <c:pt idx="4">
                  <c:v>2382.1999999999998</c:v>
                </c:pt>
                <c:pt idx="5">
                  <c:v>1778.8</c:v>
                </c:pt>
                <c:pt idx="6">
                  <c:v>2061.6999999999998</c:v>
                </c:pt>
                <c:pt idx="7">
                  <c:v>2217.9</c:v>
                </c:pt>
                <c:pt idx="8">
                  <c:v>1700.8</c:v>
                </c:pt>
                <c:pt idx="9">
                  <c:v>1723.2</c:v>
                </c:pt>
                <c:pt idx="10">
                  <c:v>1604.1</c:v>
                </c:pt>
                <c:pt idx="11">
                  <c:v>1654.8</c:v>
                </c:pt>
              </c:numCache>
            </c:numRef>
          </c:yVal>
          <c:smooth val="0"/>
          <c:extLst>
            <c:ext xmlns:c16="http://schemas.microsoft.com/office/drawing/2014/chart" uri="{C3380CC4-5D6E-409C-BE32-E72D297353CC}">
              <c16:uniqueId val="{00000001-2670-44E0-B27C-7846D71B1F52}"/>
            </c:ext>
          </c:extLst>
        </c:ser>
        <c:ser>
          <c:idx val="2"/>
          <c:order val="2"/>
          <c:tx>
            <c:strRef>
              <c:f>'Detailed Solution k vs a'!$K$286</c:f>
              <c:strCache>
                <c:ptCount val="1"/>
                <c:pt idx="0">
                  <c:v>4 pipes per trench</c:v>
                </c:pt>
              </c:strCache>
            </c:strRef>
          </c:tx>
          <c:spPr>
            <a:ln w="25400" cap="rnd">
              <a:noFill/>
              <a:round/>
            </a:ln>
            <a:effectLst/>
          </c:spPr>
          <c:marker>
            <c:symbol val="circle"/>
            <c:size val="5"/>
            <c:spPr>
              <a:solidFill>
                <a:schemeClr val="accent3"/>
              </a:solidFill>
              <a:ln w="9525">
                <a:solidFill>
                  <a:schemeClr val="accent3"/>
                </a:solidFill>
              </a:ln>
              <a:effectLst/>
            </c:spPr>
          </c:marker>
          <c:xVal>
            <c:numRef>
              <c:f>'Detailed Solution k vs a'!$G$287:$G$298</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'Detailed Solution k vs a'!$K$287:$K$298</c:f>
              <c:numCache>
                <c:formatCode>General</c:formatCode>
                <c:ptCount val="12"/>
                <c:pt idx="0">
                  <c:v>7903.1</c:v>
                </c:pt>
                <c:pt idx="1">
                  <c:v>4249.2</c:v>
                </c:pt>
                <c:pt idx="2">
                  <c:v>4677.2</c:v>
                </c:pt>
                <c:pt idx="3">
                  <c:v>2874.2</c:v>
                </c:pt>
                <c:pt idx="4">
                  <c:v>3126.8</c:v>
                </c:pt>
                <c:pt idx="5">
                  <c:v>2204</c:v>
                </c:pt>
                <c:pt idx="6">
                  <c:v>2532.9</c:v>
                </c:pt>
                <c:pt idx="7">
                  <c:v>2644.4</c:v>
                </c:pt>
                <c:pt idx="8">
                  <c:v>3419.6</c:v>
                </c:pt>
                <c:pt idx="9">
                  <c:v>2048</c:v>
                </c:pt>
                <c:pt idx="10">
                  <c:v>1875.1</c:v>
                </c:pt>
                <c:pt idx="11">
                  <c:v>1899.6</c:v>
                </c:pt>
              </c:numCache>
            </c:numRef>
          </c:yVal>
          <c:smooth val="0"/>
          <c:extLst>
            <c:ext xmlns:c16="http://schemas.microsoft.com/office/drawing/2014/chart" uri="{C3380CC4-5D6E-409C-BE32-E72D297353CC}">
              <c16:uniqueId val="{00000002-2670-44E0-B27C-7846D71B1F52}"/>
            </c:ext>
          </c:extLst>
        </c:ser>
        <c:ser>
          <c:idx val="3"/>
          <c:order val="3"/>
          <c:tx>
            <c:strRef>
              <c:f>'Detailed Solution k vs a'!$L$286</c:f>
              <c:strCache>
                <c:ptCount val="1"/>
                <c:pt idx="0">
                  <c:v>2 pipes vertical</c:v>
                </c:pt>
              </c:strCache>
            </c:strRef>
          </c:tx>
          <c:spPr>
            <a:ln w="25400" cap="rnd">
              <a:noFill/>
              <a:round/>
            </a:ln>
            <a:effectLst/>
          </c:spPr>
          <c:marker>
            <c:symbol val="circle"/>
            <c:size val="5"/>
            <c:spPr>
              <a:solidFill>
                <a:schemeClr val="accent4"/>
              </a:solidFill>
              <a:ln w="9525">
                <a:solidFill>
                  <a:schemeClr val="accent4"/>
                </a:solidFill>
              </a:ln>
              <a:effectLst/>
            </c:spPr>
          </c:marker>
          <c:xVal>
            <c:numRef>
              <c:f>'Detailed Solution k vs a'!$G$287:$G$298</c:f>
              <c:numCache>
                <c:formatCode>0.00</c:formatCode>
                <c:ptCount val="12"/>
                <c:pt idx="0">
                  <c:v>0.188666773332064</c:v>
                </c:pt>
                <c:pt idx="1">
                  <c:v>0.40930117201600569</c:v>
                </c:pt>
                <c:pt idx="2">
                  <c:v>0.40935552474579517</c:v>
                </c:pt>
                <c:pt idx="3" formatCode="General">
                  <c:v>0.89</c:v>
                </c:pt>
                <c:pt idx="4">
                  <c:v>0.90177619461302361</c:v>
                </c:pt>
                <c:pt idx="5">
                  <c:v>1.4123445897623821</c:v>
                </c:pt>
                <c:pt idx="6">
                  <c:v>1.406809001459286</c:v>
                </c:pt>
                <c:pt idx="7">
                  <c:v>1.6533649082571651</c:v>
                </c:pt>
                <c:pt idx="8">
                  <c:v>1.707269788356657</c:v>
                </c:pt>
                <c:pt idx="9" formatCode="General">
                  <c:v>1.8</c:v>
                </c:pt>
                <c:pt idx="10">
                  <c:v>2.0096386504121542</c:v>
                </c:pt>
                <c:pt idx="11">
                  <c:v>2.200138632350233</c:v>
                </c:pt>
              </c:numCache>
            </c:numRef>
          </c:xVal>
          <c:yVal>
            <c:numRef>
              <c:f>'Detailed Solution k vs a'!$L$287:$L$298</c:f>
              <c:numCache>
                <c:formatCode>General</c:formatCode>
                <c:ptCount val="12"/>
                <c:pt idx="0">
                  <c:v>13484.3</c:v>
                </c:pt>
                <c:pt idx="1">
                  <c:v>7303.5</c:v>
                </c:pt>
                <c:pt idx="2">
                  <c:v>8035.8</c:v>
                </c:pt>
                <c:pt idx="3">
                  <c:v>5018.5</c:v>
                </c:pt>
                <c:pt idx="4">
                  <c:v>5479</c:v>
                </c:pt>
                <c:pt idx="5">
                  <c:v>3902.3</c:v>
                </c:pt>
                <c:pt idx="6">
                  <c:v>4507.8999999999996</c:v>
                </c:pt>
                <c:pt idx="7">
                  <c:v>4750.7</c:v>
                </c:pt>
                <c:pt idx="8">
                  <c:v>3641.3</c:v>
                </c:pt>
                <c:pt idx="9">
                  <c:v>3664</c:v>
                </c:pt>
                <c:pt idx="10">
                  <c:v>3364</c:v>
                </c:pt>
                <c:pt idx="11">
                  <c:v>9489.5</c:v>
                </c:pt>
              </c:numCache>
            </c:numRef>
          </c:yVal>
          <c:smooth val="0"/>
          <c:extLst>
            <c:ext xmlns:c16="http://schemas.microsoft.com/office/drawing/2014/chart" uri="{C3380CC4-5D6E-409C-BE32-E72D297353CC}">
              <c16:uniqueId val="{00000003-2670-44E0-B27C-7846D71B1F52}"/>
            </c:ext>
          </c:extLst>
        </c:ser>
        <c:dLbls>
          <c:showLegendKey val="0"/>
          <c:showVal val="0"/>
          <c:showCatName val="0"/>
          <c:showSerName val="0"/>
          <c:showPercent val="0"/>
          <c:showBubbleSize val="0"/>
        </c:dLbls>
        <c:axId val="210303240"/>
        <c:axId val="210302520"/>
      </c:scatterChart>
      <c:valAx>
        <c:axId val="21030324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1" i="0" u="none" strike="noStrike" baseline="0">
                    <a:effectLst/>
                  </a:rPr>
                  <a:t>Thermal Conductivity (BTU/ft/hr/°F)</a:t>
                </a:r>
                <a:r>
                  <a:rPr lang="en-US" sz="1000" b="0" i="0" u="none" strike="noStrike" baseline="0"/>
                  <a:t> </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2520"/>
        <c:crosses val="autoZero"/>
        <c:crossBetween val="midCat"/>
        <c:majorUnit val="1"/>
      </c:valAx>
      <c:valAx>
        <c:axId val="2103025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Trench Length (ft)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3240"/>
        <c:crosses val="autoZero"/>
        <c:crossBetween val="midCat"/>
        <c:majorUnit val="1000"/>
        <c:minorUnit val="1000"/>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Thermal Diffusivity</a:t>
            </a:r>
            <a:r>
              <a:rPr lang="en-US" baseline="0"/>
              <a:t> vs Single Trench Length </a:t>
            </a:r>
            <a:r>
              <a:rPr lang="en-US" sz="1200" b="0" i="0" u="none" strike="noStrike" kern="1200" spc="0" baseline="0">
                <a:solidFill>
                  <a:sysClr val="windowText" lastClr="000000">
                    <a:lumMod val="65000"/>
                    <a:lumOff val="35000"/>
                  </a:sysClr>
                </a:solidFill>
              </a:rPr>
              <a:t>(Scale 1:10)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'Detailed Solution k vs a'!$I$327</c:f>
              <c:strCache>
                <c:ptCount val="1"/>
                <c:pt idx="0">
                  <c:v>Reclined slinky</c:v>
                </c:pt>
              </c:strCache>
            </c:strRef>
          </c:tx>
          <c:spPr>
            <a:ln w="25400" cap="rnd">
              <a:noFill/>
              <a:round/>
            </a:ln>
            <a:effectLst/>
          </c:spPr>
          <c:marker>
            <c:symbol val="circle"/>
            <c:size val="5"/>
            <c:spPr>
              <a:solidFill>
                <a:schemeClr val="accent1"/>
              </a:solidFill>
              <a:ln w="9525">
                <a:solidFill>
                  <a:schemeClr val="accent1"/>
                </a:solidFill>
              </a:ln>
              <a:effectLst/>
            </c:spPr>
          </c:marker>
          <c:xVal>
            <c:numRef>
              <c:f>'Detailed Solution k vs a'!$H$328:$H$339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a'!$I$328:$I$339</c:f>
              <c:numCache>
                <c:formatCode>General</c:formatCode>
                <c:ptCount val="12"/>
                <c:pt idx="0">
                  <c:v>5045.8</c:v>
                </c:pt>
                <c:pt idx="1">
                  <c:v>2809</c:v>
                </c:pt>
                <c:pt idx="2">
                  <c:v>3099.4</c:v>
                </c:pt>
                <c:pt idx="3">
                  <c:v>1971.6</c:v>
                </c:pt>
                <c:pt idx="4">
                  <c:v>2159.9</c:v>
                </c:pt>
                <c:pt idx="5">
                  <c:v>1611.1</c:v>
                </c:pt>
                <c:pt idx="6">
                  <c:v>1539.6</c:v>
                </c:pt>
                <c:pt idx="7">
                  <c:v>1451.5</c:v>
                </c:pt>
                <c:pt idx="8">
                  <c:v>1559.9</c:v>
                </c:pt>
                <c:pt idx="9">
                  <c:v>1867.9</c:v>
                </c:pt>
                <c:pt idx="10">
                  <c:v>1499.1</c:v>
                </c:pt>
                <c:pt idx="11">
                  <c:v>2017.9</c:v>
                </c:pt>
              </c:numCache>
            </c:numRef>
          </c:yVal>
          <c:smooth val="0"/>
          <c:extLst>
            <c:ext xmlns:c16="http://schemas.microsoft.com/office/drawing/2014/chart" uri="{C3380CC4-5D6E-409C-BE32-E72D297353CC}">
              <c16:uniqueId val="{00000000-7778-46C7-A8A2-EDE1CB268839}"/>
            </c:ext>
          </c:extLst>
        </c:ser>
        <c:ser>
          <c:idx val="1"/>
          <c:order val="1"/>
          <c:tx>
            <c:strRef>
              <c:f>'Detailed Solution k vs a'!$J$327</c:f>
              <c:strCache>
                <c:ptCount val="1"/>
                <c:pt idx="0">
                  <c:v>Standing slinky</c:v>
                </c:pt>
              </c:strCache>
            </c:strRef>
          </c:tx>
          <c:spPr>
            <a:ln w="25400" cap="rnd">
              <a:noFill/>
              <a:round/>
            </a:ln>
            <a:effectLst/>
          </c:spPr>
          <c:marker>
            <c:symbol val="circle"/>
            <c:size val="5"/>
            <c:spPr>
              <a:solidFill>
                <a:schemeClr val="accent2"/>
              </a:solidFill>
              <a:ln w="9525">
                <a:solidFill>
                  <a:schemeClr val="accent2"/>
                </a:solidFill>
              </a:ln>
              <a:effectLst/>
            </c:spPr>
          </c:marker>
          <c:xVal>
            <c:numRef>
              <c:f>'Detailed Solution k vs a'!$H$328:$H$339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a'!$J$328:$J$339</c:f>
              <c:numCache>
                <c:formatCode>General</c:formatCode>
                <c:ptCount val="12"/>
                <c:pt idx="0">
                  <c:v>5337.2</c:v>
                </c:pt>
                <c:pt idx="1">
                  <c:v>3011.4</c:v>
                </c:pt>
                <c:pt idx="2">
                  <c:v>3364.1</c:v>
                </c:pt>
                <c:pt idx="3">
                  <c:v>2172.6999999999998</c:v>
                </c:pt>
                <c:pt idx="4">
                  <c:v>2382.1999999999998</c:v>
                </c:pt>
                <c:pt idx="5">
                  <c:v>1778.8</c:v>
                </c:pt>
                <c:pt idx="6">
                  <c:v>1700.8</c:v>
                </c:pt>
                <c:pt idx="7">
                  <c:v>1604.1</c:v>
                </c:pt>
                <c:pt idx="8">
                  <c:v>1723.2</c:v>
                </c:pt>
                <c:pt idx="9">
                  <c:v>2061.6999999999998</c:v>
                </c:pt>
                <c:pt idx="10">
                  <c:v>1654.8</c:v>
                </c:pt>
                <c:pt idx="11">
                  <c:v>2217.9</c:v>
                </c:pt>
              </c:numCache>
            </c:numRef>
          </c:yVal>
          <c:smooth val="0"/>
          <c:extLst>
            <c:ext xmlns:c16="http://schemas.microsoft.com/office/drawing/2014/chart" uri="{C3380CC4-5D6E-409C-BE32-E72D297353CC}">
              <c16:uniqueId val="{00000001-7778-46C7-A8A2-EDE1CB268839}"/>
            </c:ext>
          </c:extLst>
        </c:ser>
        <c:ser>
          <c:idx val="2"/>
          <c:order val="2"/>
          <c:tx>
            <c:strRef>
              <c:f>'Detailed Solution k vs a'!$K$327</c:f>
              <c:strCache>
                <c:ptCount val="1"/>
                <c:pt idx="0">
                  <c:v>4 pipes per trench</c:v>
                </c:pt>
              </c:strCache>
            </c:strRef>
          </c:tx>
          <c:spPr>
            <a:ln w="25400" cap="rnd">
              <a:noFill/>
              <a:round/>
            </a:ln>
            <a:effectLst/>
          </c:spPr>
          <c:marker>
            <c:symbol val="circle"/>
            <c:size val="5"/>
            <c:spPr>
              <a:solidFill>
                <a:schemeClr val="accent3"/>
              </a:solidFill>
              <a:ln w="9525">
                <a:solidFill>
                  <a:schemeClr val="accent3"/>
                </a:solidFill>
              </a:ln>
              <a:effectLst/>
            </c:spPr>
          </c:marker>
          <c:xVal>
            <c:numRef>
              <c:f>'Detailed Solution k vs a'!$H$328:$H$339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a'!$K$328:$K$339</c:f>
              <c:numCache>
                <c:formatCode>General</c:formatCode>
                <c:ptCount val="12"/>
                <c:pt idx="0">
                  <c:v>7903.1</c:v>
                </c:pt>
                <c:pt idx="1">
                  <c:v>4249.2</c:v>
                </c:pt>
                <c:pt idx="2">
                  <c:v>4677.2</c:v>
                </c:pt>
                <c:pt idx="3">
                  <c:v>2874.2</c:v>
                </c:pt>
                <c:pt idx="4">
                  <c:v>3126.8</c:v>
                </c:pt>
                <c:pt idx="5">
                  <c:v>2204</c:v>
                </c:pt>
                <c:pt idx="6">
                  <c:v>3419.6</c:v>
                </c:pt>
                <c:pt idx="7">
                  <c:v>1875.1</c:v>
                </c:pt>
                <c:pt idx="8">
                  <c:v>2048</c:v>
                </c:pt>
                <c:pt idx="9">
                  <c:v>2532.9</c:v>
                </c:pt>
                <c:pt idx="10">
                  <c:v>1899.6</c:v>
                </c:pt>
                <c:pt idx="11">
                  <c:v>2644.4</c:v>
                </c:pt>
              </c:numCache>
            </c:numRef>
          </c:yVal>
          <c:smooth val="0"/>
          <c:extLst>
            <c:ext xmlns:c16="http://schemas.microsoft.com/office/drawing/2014/chart" uri="{C3380CC4-5D6E-409C-BE32-E72D297353CC}">
              <c16:uniqueId val="{00000002-7778-46C7-A8A2-EDE1CB268839}"/>
            </c:ext>
          </c:extLst>
        </c:ser>
        <c:ser>
          <c:idx val="3"/>
          <c:order val="3"/>
          <c:tx>
            <c:strRef>
              <c:f>'Detailed Solution k vs a'!$L$327</c:f>
              <c:strCache>
                <c:ptCount val="1"/>
                <c:pt idx="0">
                  <c:v>2 pipes vertical</c:v>
                </c:pt>
              </c:strCache>
            </c:strRef>
          </c:tx>
          <c:spPr>
            <a:ln w="25400" cap="rnd">
              <a:noFill/>
              <a:round/>
            </a:ln>
            <a:effectLst/>
          </c:spPr>
          <c:marker>
            <c:symbol val="circle"/>
            <c:size val="5"/>
            <c:spPr>
              <a:solidFill>
                <a:schemeClr val="accent4"/>
              </a:solidFill>
              <a:ln w="9525">
                <a:solidFill>
                  <a:schemeClr val="accent4"/>
                </a:solidFill>
              </a:ln>
              <a:effectLst/>
            </c:spPr>
          </c:marker>
          <c:xVal>
            <c:numRef>
              <c:f>'Detailed Solution k vs a'!$H$328:$H$339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a'!$L$328:$L$339</c:f>
              <c:numCache>
                <c:formatCode>General</c:formatCode>
                <c:ptCount val="12"/>
                <c:pt idx="0">
                  <c:v>13484.3</c:v>
                </c:pt>
                <c:pt idx="1">
                  <c:v>7303.5</c:v>
                </c:pt>
                <c:pt idx="2">
                  <c:v>8035.8</c:v>
                </c:pt>
                <c:pt idx="3">
                  <c:v>5018.5</c:v>
                </c:pt>
                <c:pt idx="4">
                  <c:v>5479</c:v>
                </c:pt>
                <c:pt idx="5">
                  <c:v>3902.3</c:v>
                </c:pt>
                <c:pt idx="6">
                  <c:v>3641.3</c:v>
                </c:pt>
                <c:pt idx="7">
                  <c:v>3364</c:v>
                </c:pt>
                <c:pt idx="8">
                  <c:v>3664</c:v>
                </c:pt>
                <c:pt idx="9">
                  <c:v>4507.8999999999996</c:v>
                </c:pt>
                <c:pt idx="10">
                  <c:v>9489.5</c:v>
                </c:pt>
                <c:pt idx="11">
                  <c:v>4750.7</c:v>
                </c:pt>
              </c:numCache>
            </c:numRef>
          </c:yVal>
          <c:smooth val="0"/>
          <c:extLst>
            <c:ext xmlns:c16="http://schemas.microsoft.com/office/drawing/2014/chart" uri="{C3380CC4-5D6E-409C-BE32-E72D297353CC}">
              <c16:uniqueId val="{00000003-7778-46C7-A8A2-EDE1CB268839}"/>
            </c:ext>
          </c:extLst>
        </c:ser>
        <c:dLbls>
          <c:showLegendKey val="0"/>
          <c:showVal val="0"/>
          <c:showCatName val="0"/>
          <c:showSerName val="0"/>
          <c:showPercent val="0"/>
          <c:showBubbleSize val="0"/>
        </c:dLbls>
        <c:axId val="210303240"/>
        <c:axId val="210302520"/>
      </c:scatterChart>
      <c:valAx>
        <c:axId val="21030324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r>
                  <a:rPr lang="en-US" sz="1000" b="0" i="0" u="none" strike="noStrike" kern="1200" baseline="0">
                    <a:solidFill>
                      <a:sysClr val="windowText" lastClr="000000">
                        <a:lumMod val="65000"/>
                        <a:lumOff val="35000"/>
                      </a:sysClr>
                    </a:solidFill>
                  </a:rPr>
                  <a:t>Thermal Diffusivity (ft²/day)</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2520"/>
        <c:crosses val="autoZero"/>
        <c:crossBetween val="midCat"/>
        <c:majorUnit val="1"/>
      </c:valAx>
      <c:valAx>
        <c:axId val="2103025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Trench Length (ft)</a:t>
                </a:r>
              </a:p>
            </c:rich>
          </c:tx>
          <c:layout>
            <c:manualLayout>
              <c:xMode val="edge"/>
              <c:yMode val="edge"/>
              <c:x val="1.8120043145677538E-2"/>
              <c:y val="0.3357915457936179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3240"/>
        <c:crosses val="autoZero"/>
        <c:crossBetween val="midCat"/>
        <c:minorUnit val="1000"/>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Thermal Conductivity</a:t>
            </a:r>
            <a:r>
              <a:rPr lang="en-US" baseline="0"/>
              <a:t> vs Single Trench Length </a:t>
            </a:r>
            <a:r>
              <a:rPr lang="en-US" sz="1200" b="0" i="0" u="none" strike="noStrike" kern="1200" spc="0" baseline="0">
                <a:solidFill>
                  <a:sysClr val="windowText" lastClr="000000">
                    <a:lumMod val="65000"/>
                    <a:lumOff val="35000"/>
                  </a:sysClr>
                </a:solidFill>
              </a:rPr>
              <a:t>(Scale 1:1)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'Detailed Solution k vs a'!$I$286</c:f>
              <c:strCache>
                <c:ptCount val="1"/>
                <c:pt idx="0">
                  <c:v>Reclined slinky</c:v>
                </c:pt>
              </c:strCache>
            </c:strRef>
          </c:tx>
          <c:spPr>
            <a:ln w="25400" cap="rnd">
              <a:noFill/>
              <a:round/>
            </a:ln>
            <a:effectLst/>
          </c:spPr>
          <c:marker>
            <c:symbol val="circle"/>
            <c:size val="5"/>
            <c:spPr>
              <a:solidFill>
                <a:schemeClr val="accent1"/>
              </a:solidFill>
              <a:ln w="9525">
                <a:solidFill>
                  <a:schemeClr val="accent1"/>
                </a:solidFill>
              </a:ln>
              <a:effectLst/>
            </c:spPr>
          </c:marker>
          <c:xVal>
            <c:numRef>
              <c:f>'Detailed Solution k vs a'!$Z$285:$Z$296</c:f>
              <c:numCache>
                <c:formatCode>0.00</c:formatCode>
                <c:ptCount val="12"/>
                <c:pt idx="0">
                  <c:v>0.19</c:v>
                </c:pt>
                <c:pt idx="1">
                  <c:v>0.41</c:v>
                </c:pt>
                <c:pt idx="2">
                  <c:v>0.41</c:v>
                </c:pt>
                <c:pt idx="3">
                  <c:v>0.89</c:v>
                </c:pt>
                <c:pt idx="4">
                  <c:v>0.90177619461302361</c:v>
                </c:pt>
                <c:pt idx="5">
                  <c:v>1.41</c:v>
                </c:pt>
                <c:pt idx="6">
                  <c:v>1.41</c:v>
                </c:pt>
                <c:pt idx="7">
                  <c:v>1.65</c:v>
                </c:pt>
                <c:pt idx="8">
                  <c:v>1.71</c:v>
                </c:pt>
                <c:pt idx="9">
                  <c:v>1.8</c:v>
                </c:pt>
                <c:pt idx="10">
                  <c:v>2.0099999999999998</c:v>
                </c:pt>
                <c:pt idx="11">
                  <c:v>2.2000000000000002</c:v>
                </c:pt>
              </c:numCache>
            </c:numRef>
          </c:xVal>
          <c:yVal>
            <c:numRef>
              <c:f>'Detailed Solution k vs a'!$AA$285:$AA$296</c:f>
              <c:numCache>
                <c:formatCode>General</c:formatCode>
                <c:ptCount val="12"/>
                <c:pt idx="0">
                  <c:v>492.4</c:v>
                </c:pt>
                <c:pt idx="1">
                  <c:v>274.2</c:v>
                </c:pt>
                <c:pt idx="2">
                  <c:v>302.7</c:v>
                </c:pt>
                <c:pt idx="3">
                  <c:v>192.7</c:v>
                </c:pt>
                <c:pt idx="4">
                  <c:v>211.2</c:v>
                </c:pt>
                <c:pt idx="5">
                  <c:v>157.6</c:v>
                </c:pt>
                <c:pt idx="6">
                  <c:v>182.8</c:v>
                </c:pt>
                <c:pt idx="7">
                  <c:v>197.8</c:v>
                </c:pt>
                <c:pt idx="8">
                  <c:v>150.6</c:v>
                </c:pt>
                <c:pt idx="9">
                  <c:v>152.69999999999999</c:v>
                </c:pt>
                <c:pt idx="10">
                  <c:v>142.1</c:v>
                </c:pt>
                <c:pt idx="11">
                  <c:v>146.80000000000001</c:v>
                </c:pt>
              </c:numCache>
            </c:numRef>
          </c:yVal>
          <c:smooth val="0"/>
          <c:extLst>
            <c:ext xmlns:c16="http://schemas.microsoft.com/office/drawing/2014/chart" uri="{C3380CC4-5D6E-409C-BE32-E72D297353CC}">
              <c16:uniqueId val="{00000000-4C70-473C-AC07-3BEE35752B1F}"/>
            </c:ext>
          </c:extLst>
        </c:ser>
        <c:ser>
          <c:idx val="1"/>
          <c:order val="1"/>
          <c:tx>
            <c:strRef>
              <c:f>'Detailed Solution k vs a'!$J$286</c:f>
              <c:strCache>
                <c:ptCount val="1"/>
                <c:pt idx="0">
                  <c:v>Standing slinky</c:v>
                </c:pt>
              </c:strCache>
            </c:strRef>
          </c:tx>
          <c:spPr>
            <a:ln w="25400" cap="rnd">
              <a:noFill/>
              <a:round/>
            </a:ln>
            <a:effectLst/>
          </c:spPr>
          <c:marker>
            <c:symbol val="circle"/>
            <c:size val="5"/>
            <c:spPr>
              <a:solidFill>
                <a:schemeClr val="accent2"/>
              </a:solidFill>
              <a:ln w="9525">
                <a:solidFill>
                  <a:schemeClr val="accent2"/>
                </a:solidFill>
              </a:ln>
              <a:effectLst/>
            </c:spPr>
          </c:marker>
          <c:xVal>
            <c:numRef>
              <c:f>'Detailed Solution k vs a'!$Z$285:$Z$296</c:f>
              <c:numCache>
                <c:formatCode>0.00</c:formatCode>
                <c:ptCount val="12"/>
                <c:pt idx="0">
                  <c:v>0.19</c:v>
                </c:pt>
                <c:pt idx="1">
                  <c:v>0.41</c:v>
                </c:pt>
                <c:pt idx="2">
                  <c:v>0.41</c:v>
                </c:pt>
                <c:pt idx="3">
                  <c:v>0.89</c:v>
                </c:pt>
                <c:pt idx="4">
                  <c:v>0.90177619461302361</c:v>
                </c:pt>
                <c:pt idx="5">
                  <c:v>1.41</c:v>
                </c:pt>
                <c:pt idx="6">
                  <c:v>1.41</c:v>
                </c:pt>
                <c:pt idx="7">
                  <c:v>1.65</c:v>
                </c:pt>
                <c:pt idx="8">
                  <c:v>1.71</c:v>
                </c:pt>
                <c:pt idx="9">
                  <c:v>1.8</c:v>
                </c:pt>
                <c:pt idx="10">
                  <c:v>2.0099999999999998</c:v>
                </c:pt>
                <c:pt idx="11">
                  <c:v>2.2000000000000002</c:v>
                </c:pt>
              </c:numCache>
            </c:numRef>
          </c:xVal>
          <c:yVal>
            <c:numRef>
              <c:f>'Detailed Solution k vs a'!$AB$285:$AB$296</c:f>
              <c:numCache>
                <c:formatCode>General</c:formatCode>
                <c:ptCount val="12"/>
                <c:pt idx="0">
                  <c:v>521.1</c:v>
                </c:pt>
                <c:pt idx="1">
                  <c:v>294.10000000000002</c:v>
                </c:pt>
                <c:pt idx="2">
                  <c:v>328.7</c:v>
                </c:pt>
                <c:pt idx="3">
                  <c:v>212.5</c:v>
                </c:pt>
                <c:pt idx="4">
                  <c:v>233.1</c:v>
                </c:pt>
                <c:pt idx="5">
                  <c:v>174.1</c:v>
                </c:pt>
                <c:pt idx="6">
                  <c:v>202</c:v>
                </c:pt>
                <c:pt idx="7">
                  <c:v>217.6</c:v>
                </c:pt>
                <c:pt idx="8">
                  <c:v>166.6</c:v>
                </c:pt>
                <c:pt idx="9">
                  <c:v>168.8</c:v>
                </c:pt>
                <c:pt idx="10">
                  <c:v>157.1</c:v>
                </c:pt>
                <c:pt idx="11">
                  <c:v>162.19999999999999</c:v>
                </c:pt>
              </c:numCache>
            </c:numRef>
          </c:yVal>
          <c:smooth val="0"/>
          <c:extLst>
            <c:ext xmlns:c16="http://schemas.microsoft.com/office/drawing/2014/chart" uri="{C3380CC4-5D6E-409C-BE32-E72D297353CC}">
              <c16:uniqueId val="{00000001-4C70-473C-AC07-3BEE35752B1F}"/>
            </c:ext>
          </c:extLst>
        </c:ser>
        <c:ser>
          <c:idx val="2"/>
          <c:order val="2"/>
          <c:tx>
            <c:strRef>
              <c:f>'Detailed Solution k vs a'!$K$286</c:f>
              <c:strCache>
                <c:ptCount val="1"/>
                <c:pt idx="0">
                  <c:v>4 pipes per trench</c:v>
                </c:pt>
              </c:strCache>
            </c:strRef>
          </c:tx>
          <c:spPr>
            <a:ln w="25400" cap="rnd">
              <a:noFill/>
              <a:round/>
            </a:ln>
            <a:effectLst/>
          </c:spPr>
          <c:marker>
            <c:symbol val="circle"/>
            <c:size val="5"/>
            <c:spPr>
              <a:solidFill>
                <a:schemeClr val="accent3"/>
              </a:solidFill>
              <a:ln w="9525">
                <a:solidFill>
                  <a:schemeClr val="accent3"/>
                </a:solidFill>
              </a:ln>
              <a:effectLst/>
            </c:spPr>
          </c:marker>
          <c:xVal>
            <c:numRef>
              <c:f>'Detailed Solution k vs a'!$Z$285:$Z$296</c:f>
              <c:numCache>
                <c:formatCode>0.00</c:formatCode>
                <c:ptCount val="12"/>
                <c:pt idx="0">
                  <c:v>0.19</c:v>
                </c:pt>
                <c:pt idx="1">
                  <c:v>0.41</c:v>
                </c:pt>
                <c:pt idx="2">
                  <c:v>0.41</c:v>
                </c:pt>
                <c:pt idx="3">
                  <c:v>0.89</c:v>
                </c:pt>
                <c:pt idx="4">
                  <c:v>0.90177619461302361</c:v>
                </c:pt>
                <c:pt idx="5">
                  <c:v>1.41</c:v>
                </c:pt>
                <c:pt idx="6">
                  <c:v>1.41</c:v>
                </c:pt>
                <c:pt idx="7">
                  <c:v>1.65</c:v>
                </c:pt>
                <c:pt idx="8">
                  <c:v>1.71</c:v>
                </c:pt>
                <c:pt idx="9">
                  <c:v>1.8</c:v>
                </c:pt>
                <c:pt idx="10">
                  <c:v>2.0099999999999998</c:v>
                </c:pt>
                <c:pt idx="11">
                  <c:v>2.2000000000000002</c:v>
                </c:pt>
              </c:numCache>
            </c:numRef>
          </c:xVal>
          <c:yVal>
            <c:numRef>
              <c:f>'Detailed Solution k vs a'!$AC$285:$AC$296</c:f>
              <c:numCache>
                <c:formatCode>General</c:formatCode>
                <c:ptCount val="12"/>
                <c:pt idx="0">
                  <c:v>771.6</c:v>
                </c:pt>
                <c:pt idx="1">
                  <c:v>415</c:v>
                </c:pt>
                <c:pt idx="2">
                  <c:v>457</c:v>
                </c:pt>
                <c:pt idx="3">
                  <c:v>281.10000000000002</c:v>
                </c:pt>
                <c:pt idx="4">
                  <c:v>306</c:v>
                </c:pt>
                <c:pt idx="5">
                  <c:v>215.7</c:v>
                </c:pt>
                <c:pt idx="6">
                  <c:v>248.2</c:v>
                </c:pt>
                <c:pt idx="7">
                  <c:v>259.39999999999998</c:v>
                </c:pt>
                <c:pt idx="8">
                  <c:v>334.7</c:v>
                </c:pt>
                <c:pt idx="9">
                  <c:v>200.6</c:v>
                </c:pt>
                <c:pt idx="10">
                  <c:v>183.7</c:v>
                </c:pt>
                <c:pt idx="11">
                  <c:v>186.2</c:v>
                </c:pt>
              </c:numCache>
            </c:numRef>
          </c:yVal>
          <c:smooth val="0"/>
          <c:extLst>
            <c:ext xmlns:c16="http://schemas.microsoft.com/office/drawing/2014/chart" uri="{C3380CC4-5D6E-409C-BE32-E72D297353CC}">
              <c16:uniqueId val="{00000002-4C70-473C-AC07-3BEE35752B1F}"/>
            </c:ext>
          </c:extLst>
        </c:ser>
        <c:ser>
          <c:idx val="3"/>
          <c:order val="3"/>
          <c:tx>
            <c:strRef>
              <c:f>'Detailed Solution k vs a'!$L$286</c:f>
              <c:strCache>
                <c:ptCount val="1"/>
                <c:pt idx="0">
                  <c:v>2 pipes vertical</c:v>
                </c:pt>
              </c:strCache>
            </c:strRef>
          </c:tx>
          <c:spPr>
            <a:ln w="25400" cap="rnd">
              <a:noFill/>
              <a:round/>
            </a:ln>
            <a:effectLst/>
          </c:spPr>
          <c:marker>
            <c:symbol val="circle"/>
            <c:size val="5"/>
            <c:spPr>
              <a:solidFill>
                <a:schemeClr val="accent4"/>
              </a:solidFill>
              <a:ln w="9525">
                <a:solidFill>
                  <a:schemeClr val="accent4"/>
                </a:solidFill>
              </a:ln>
              <a:effectLst/>
            </c:spPr>
          </c:marker>
          <c:xVal>
            <c:numRef>
              <c:f>'Detailed Solution k vs a'!$Z$285:$Z$296</c:f>
              <c:numCache>
                <c:formatCode>0.00</c:formatCode>
                <c:ptCount val="12"/>
                <c:pt idx="0">
                  <c:v>0.19</c:v>
                </c:pt>
                <c:pt idx="1">
                  <c:v>0.41</c:v>
                </c:pt>
                <c:pt idx="2">
                  <c:v>0.41</c:v>
                </c:pt>
                <c:pt idx="3">
                  <c:v>0.89</c:v>
                </c:pt>
                <c:pt idx="4">
                  <c:v>0.90177619461302361</c:v>
                </c:pt>
                <c:pt idx="5">
                  <c:v>1.41</c:v>
                </c:pt>
                <c:pt idx="6">
                  <c:v>1.41</c:v>
                </c:pt>
                <c:pt idx="7">
                  <c:v>1.65</c:v>
                </c:pt>
                <c:pt idx="8">
                  <c:v>1.71</c:v>
                </c:pt>
                <c:pt idx="9">
                  <c:v>1.8</c:v>
                </c:pt>
                <c:pt idx="10">
                  <c:v>2.0099999999999998</c:v>
                </c:pt>
                <c:pt idx="11">
                  <c:v>2.2000000000000002</c:v>
                </c:pt>
              </c:numCache>
            </c:numRef>
          </c:xVal>
          <c:yVal>
            <c:numRef>
              <c:f>'Detailed Solution k vs a'!$AD$285:$AD$296</c:f>
              <c:numCache>
                <c:formatCode>General</c:formatCode>
                <c:ptCount val="12"/>
                <c:pt idx="0">
                  <c:v>1316.5</c:v>
                </c:pt>
                <c:pt idx="1">
                  <c:v>713.3</c:v>
                </c:pt>
                <c:pt idx="2">
                  <c:v>785.2</c:v>
                </c:pt>
                <c:pt idx="3">
                  <c:v>490.9</c:v>
                </c:pt>
                <c:pt idx="4">
                  <c:v>536.20000000000005</c:v>
                </c:pt>
                <c:pt idx="5">
                  <c:v>382</c:v>
                </c:pt>
                <c:pt idx="6">
                  <c:v>441.7</c:v>
                </c:pt>
                <c:pt idx="7">
                  <c:v>466.1</c:v>
                </c:pt>
                <c:pt idx="8">
                  <c:v>356.6</c:v>
                </c:pt>
                <c:pt idx="9">
                  <c:v>359</c:v>
                </c:pt>
                <c:pt idx="10">
                  <c:v>329.6</c:v>
                </c:pt>
                <c:pt idx="11">
                  <c:v>335.9</c:v>
                </c:pt>
              </c:numCache>
            </c:numRef>
          </c:yVal>
          <c:smooth val="0"/>
          <c:extLst>
            <c:ext xmlns:c16="http://schemas.microsoft.com/office/drawing/2014/chart" uri="{C3380CC4-5D6E-409C-BE32-E72D297353CC}">
              <c16:uniqueId val="{00000003-4C70-473C-AC07-3BEE35752B1F}"/>
            </c:ext>
          </c:extLst>
        </c:ser>
        <c:dLbls>
          <c:showLegendKey val="0"/>
          <c:showVal val="0"/>
          <c:showCatName val="0"/>
          <c:showSerName val="0"/>
          <c:showPercent val="0"/>
          <c:showBubbleSize val="0"/>
        </c:dLbls>
        <c:axId val="210303240"/>
        <c:axId val="210302520"/>
      </c:scatterChart>
      <c:valAx>
        <c:axId val="21030324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1" i="0" u="none" strike="noStrike" baseline="0">
                    <a:effectLst/>
                  </a:rPr>
                  <a:t>Thermal Conductivity (BTU/ft/hr/°F)</a:t>
                </a:r>
                <a:r>
                  <a:rPr lang="en-US" sz="1000" b="0" i="0" u="none" strike="noStrike" baseline="0"/>
                  <a:t> </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2520"/>
        <c:crosses val="autoZero"/>
        <c:crossBetween val="midCat"/>
        <c:majorUnit val="1"/>
      </c:valAx>
      <c:valAx>
        <c:axId val="2103025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Trench Length (ft)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3240"/>
        <c:crosses val="autoZero"/>
        <c:crossBetween val="midCat"/>
        <c:majorUnit val="100"/>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Thermal Diffusivity</a:t>
            </a:r>
            <a:r>
              <a:rPr lang="en-US" baseline="0"/>
              <a:t> vs Single Trench Length </a:t>
            </a:r>
            <a:r>
              <a:rPr lang="en-US" sz="1200" b="0" i="0" u="none" strike="noStrike" kern="1200" spc="0" baseline="0">
                <a:solidFill>
                  <a:sysClr val="windowText" lastClr="000000">
                    <a:lumMod val="65000"/>
                    <a:lumOff val="35000"/>
                  </a:sysClr>
                </a:solidFill>
              </a:rPr>
              <a:t>(Scale 1:1 &amp; 1:10)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Reclined Slinky 1:10</c:v>
          </c:tx>
          <c:spPr>
            <a:ln w="25400" cap="rnd">
              <a:noFill/>
              <a:round/>
            </a:ln>
            <a:effectLst/>
          </c:spPr>
          <c:marker>
            <c:symbol val="circle"/>
            <c:size val="5"/>
            <c:spPr>
              <a:solidFill>
                <a:schemeClr val="accent1"/>
              </a:solidFill>
              <a:ln w="9525">
                <a:solidFill>
                  <a:schemeClr val="accent1"/>
                </a:solidFill>
              </a:ln>
              <a:effectLst/>
            </c:spPr>
          </c:marker>
          <c:xVal>
            <c:numRef>
              <c:f>'Compiled Solution k vs a'!$I$388:$I$399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'Compiled Solution k vs a'!$J$388:$J$399</c:f>
              <c:numCache>
                <c:formatCode>General</c:formatCode>
                <c:ptCount val="12"/>
                <c:pt idx="0">
                  <c:v>5045.8</c:v>
                </c:pt>
                <c:pt idx="1">
                  <c:v>2809</c:v>
                </c:pt>
                <c:pt idx="2">
                  <c:v>3099.4</c:v>
                </c:pt>
                <c:pt idx="3">
                  <c:v>1971.6</c:v>
                </c:pt>
                <c:pt idx="4">
                  <c:v>2159.9</c:v>
                </c:pt>
                <c:pt idx="5">
                  <c:v>1611.1</c:v>
                </c:pt>
                <c:pt idx="6">
                  <c:v>1539.6</c:v>
                </c:pt>
                <c:pt idx="7">
                  <c:v>1451.5</c:v>
                </c:pt>
                <c:pt idx="8">
                  <c:v>1559.9</c:v>
                </c:pt>
                <c:pt idx="9">
                  <c:v>1867.9</c:v>
                </c:pt>
                <c:pt idx="10">
                  <c:v>1499.1</c:v>
                </c:pt>
                <c:pt idx="11">
                  <c:v>2017.9</c:v>
                </c:pt>
              </c:numCache>
            </c:numRef>
          </c:yVal>
          <c:smooth val="0"/>
          <c:extLst>
            <c:ext xmlns:c16="http://schemas.microsoft.com/office/drawing/2014/chart" uri="{C3380CC4-5D6E-409C-BE32-E72D297353CC}">
              <c16:uniqueId val="{00000000-85E6-414B-B001-E20FC5922A50}"/>
            </c:ext>
          </c:extLst>
        </c:ser>
        <c:ser>
          <c:idx val="1"/>
          <c:order val="1"/>
          <c:tx>
            <c:v>Standing Slinky 1:10</c:v>
          </c:tx>
          <c:spPr>
            <a:ln w="25400" cap="rnd">
              <a:noFill/>
              <a:round/>
            </a:ln>
            <a:effectLst/>
          </c:spPr>
          <c:marker>
            <c:symbol val="circle"/>
            <c:size val="5"/>
            <c:spPr>
              <a:solidFill>
                <a:schemeClr val="accent2"/>
              </a:solidFill>
              <a:ln w="9525">
                <a:solidFill>
                  <a:schemeClr val="accent2"/>
                </a:solidFill>
              </a:ln>
              <a:effectLst/>
            </c:spPr>
          </c:marker>
          <c:xVal>
            <c:numRef>
              <c:f>'Compiled Solution k vs a'!$I$388:$I$399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'Compiled Solution k vs a'!$K$388:$K$399</c:f>
              <c:numCache>
                <c:formatCode>General</c:formatCode>
                <c:ptCount val="12"/>
                <c:pt idx="0">
                  <c:v>5337.2</c:v>
                </c:pt>
                <c:pt idx="1">
                  <c:v>3011.4</c:v>
                </c:pt>
                <c:pt idx="2">
                  <c:v>3364.1</c:v>
                </c:pt>
                <c:pt idx="3">
                  <c:v>2172.6999999999998</c:v>
                </c:pt>
                <c:pt idx="4">
                  <c:v>2382.1999999999998</c:v>
                </c:pt>
                <c:pt idx="5">
                  <c:v>1778.8</c:v>
                </c:pt>
                <c:pt idx="6">
                  <c:v>1700.8</c:v>
                </c:pt>
                <c:pt idx="7">
                  <c:v>1604.1</c:v>
                </c:pt>
                <c:pt idx="8">
                  <c:v>1723.2</c:v>
                </c:pt>
                <c:pt idx="9">
                  <c:v>2061.6999999999998</c:v>
                </c:pt>
                <c:pt idx="10">
                  <c:v>1654.8</c:v>
                </c:pt>
                <c:pt idx="11">
                  <c:v>2217.9</c:v>
                </c:pt>
              </c:numCache>
            </c:numRef>
          </c:yVal>
          <c:smooth val="0"/>
          <c:extLst>
            <c:ext xmlns:c16="http://schemas.microsoft.com/office/drawing/2014/chart" uri="{C3380CC4-5D6E-409C-BE32-E72D297353CC}">
              <c16:uniqueId val="{00000001-85E6-414B-B001-E20FC5922A50}"/>
            </c:ext>
          </c:extLst>
        </c:ser>
        <c:ser>
          <c:idx val="2"/>
          <c:order val="2"/>
          <c:tx>
            <c:v>4 pipes per trench 1:10</c:v>
          </c:tx>
          <c:spPr>
            <a:ln w="25400" cap="rnd">
              <a:noFill/>
              <a:round/>
            </a:ln>
            <a:effectLst/>
          </c:spPr>
          <c:marker>
            <c:symbol val="circle"/>
            <c:size val="5"/>
            <c:spPr>
              <a:solidFill>
                <a:schemeClr val="accent3"/>
              </a:solidFill>
              <a:ln w="9525">
                <a:solidFill>
                  <a:schemeClr val="accent3"/>
                </a:solidFill>
              </a:ln>
              <a:effectLst/>
            </c:spPr>
          </c:marker>
          <c:xVal>
            <c:numRef>
              <c:f>'Compiled Solution k vs a'!$I$388:$I$399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'Compiled Solution k vs a'!$L$388:$L$399</c:f>
              <c:numCache>
                <c:formatCode>General</c:formatCode>
                <c:ptCount val="12"/>
                <c:pt idx="0">
                  <c:v>7903.1</c:v>
                </c:pt>
                <c:pt idx="1">
                  <c:v>4249.2</c:v>
                </c:pt>
                <c:pt idx="2">
                  <c:v>4677.2</c:v>
                </c:pt>
                <c:pt idx="3">
                  <c:v>2874.2</c:v>
                </c:pt>
                <c:pt idx="4">
                  <c:v>3126.8</c:v>
                </c:pt>
                <c:pt idx="5">
                  <c:v>2204</c:v>
                </c:pt>
                <c:pt idx="6">
                  <c:v>3419.6</c:v>
                </c:pt>
                <c:pt idx="7">
                  <c:v>1875.1</c:v>
                </c:pt>
                <c:pt idx="8">
                  <c:v>2048</c:v>
                </c:pt>
                <c:pt idx="9">
                  <c:v>2532.9</c:v>
                </c:pt>
                <c:pt idx="10">
                  <c:v>1899.6</c:v>
                </c:pt>
                <c:pt idx="11">
                  <c:v>2644.4</c:v>
                </c:pt>
              </c:numCache>
            </c:numRef>
          </c:yVal>
          <c:smooth val="0"/>
          <c:extLst>
            <c:ext xmlns:c16="http://schemas.microsoft.com/office/drawing/2014/chart" uri="{C3380CC4-5D6E-409C-BE32-E72D297353CC}">
              <c16:uniqueId val="{00000002-85E6-414B-B001-E20FC5922A50}"/>
            </c:ext>
          </c:extLst>
        </c:ser>
        <c:ser>
          <c:idx val="3"/>
          <c:order val="3"/>
          <c:tx>
            <c:v>2 Pipes per trench 1:10</c:v>
          </c:tx>
          <c:spPr>
            <a:ln w="25400" cap="rnd">
              <a:noFill/>
              <a:round/>
            </a:ln>
            <a:effectLst/>
          </c:spPr>
          <c:marker>
            <c:symbol val="circle"/>
            <c:size val="5"/>
            <c:spPr>
              <a:solidFill>
                <a:schemeClr val="accent4"/>
              </a:solidFill>
              <a:ln w="9525">
                <a:solidFill>
                  <a:schemeClr val="accent4"/>
                </a:solidFill>
              </a:ln>
              <a:effectLst/>
            </c:spPr>
          </c:marker>
          <c:xVal>
            <c:numRef>
              <c:f>'Compiled Solution k vs a'!$I$388:$I$399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'Compiled Solution k vs a'!$M$388:$M$399</c:f>
              <c:numCache>
                <c:formatCode>General</c:formatCode>
                <c:ptCount val="12"/>
                <c:pt idx="0">
                  <c:v>13484.3</c:v>
                </c:pt>
                <c:pt idx="1">
                  <c:v>7303.5</c:v>
                </c:pt>
                <c:pt idx="2">
                  <c:v>8035.8</c:v>
                </c:pt>
                <c:pt idx="3">
                  <c:v>5018.5</c:v>
                </c:pt>
                <c:pt idx="4">
                  <c:v>5479</c:v>
                </c:pt>
                <c:pt idx="5">
                  <c:v>3902.3</c:v>
                </c:pt>
                <c:pt idx="6">
                  <c:v>3641.3</c:v>
                </c:pt>
                <c:pt idx="7">
                  <c:v>3364</c:v>
                </c:pt>
                <c:pt idx="8">
                  <c:v>3664</c:v>
                </c:pt>
                <c:pt idx="9">
                  <c:v>4507.8999999999996</c:v>
                </c:pt>
                <c:pt idx="10">
                  <c:v>9489.5</c:v>
                </c:pt>
                <c:pt idx="11">
                  <c:v>4750.7</c:v>
                </c:pt>
              </c:numCache>
            </c:numRef>
          </c:yVal>
          <c:smooth val="0"/>
          <c:extLst>
            <c:ext xmlns:c16="http://schemas.microsoft.com/office/drawing/2014/chart" uri="{C3380CC4-5D6E-409C-BE32-E72D297353CC}">
              <c16:uniqueId val="{00000003-85E6-414B-B001-E20FC5922A50}"/>
            </c:ext>
          </c:extLst>
        </c:ser>
        <c:ser>
          <c:idx val="4"/>
          <c:order val="4"/>
          <c:tx>
            <c:v>Reclined slinky 1:1</c:v>
          </c:tx>
          <c:spPr>
            <a:ln w="25400" cap="rnd">
              <a:noFill/>
              <a:round/>
            </a:ln>
            <a:effectLst/>
          </c:spPr>
          <c:marker>
            <c:symbol val="circle"/>
            <c:size val="5"/>
            <c:spPr>
              <a:solidFill>
                <a:schemeClr val="accent5"/>
              </a:solidFill>
              <a:ln w="9525">
                <a:solidFill>
                  <a:schemeClr val="accent5"/>
                </a:solidFill>
              </a:ln>
              <a:effectLst/>
            </c:spPr>
          </c:marker>
          <c:xVal>
            <c:numRef>
              <c:f>'Compiled Solution k vs a'!$I$388:$I$399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'Compiled Solution k vs a'!$T$391:$T$402</c:f>
              <c:numCache>
                <c:formatCode>General</c:formatCode>
                <c:ptCount val="12"/>
                <c:pt idx="0">
                  <c:v>492.4</c:v>
                </c:pt>
                <c:pt idx="1">
                  <c:v>274.2</c:v>
                </c:pt>
                <c:pt idx="2">
                  <c:v>302.7</c:v>
                </c:pt>
                <c:pt idx="3">
                  <c:v>192.7</c:v>
                </c:pt>
                <c:pt idx="4">
                  <c:v>211.2</c:v>
                </c:pt>
                <c:pt idx="5">
                  <c:v>157.6</c:v>
                </c:pt>
                <c:pt idx="6">
                  <c:v>150.6</c:v>
                </c:pt>
                <c:pt idx="7">
                  <c:v>142.1</c:v>
                </c:pt>
                <c:pt idx="8">
                  <c:v>152.69999999999999</c:v>
                </c:pt>
                <c:pt idx="9">
                  <c:v>182.8</c:v>
                </c:pt>
                <c:pt idx="10">
                  <c:v>146.80000000000001</c:v>
                </c:pt>
                <c:pt idx="11">
                  <c:v>197.8</c:v>
                </c:pt>
              </c:numCache>
            </c:numRef>
          </c:yVal>
          <c:smooth val="0"/>
          <c:extLst>
            <c:ext xmlns:c16="http://schemas.microsoft.com/office/drawing/2014/chart" uri="{C3380CC4-5D6E-409C-BE32-E72D297353CC}">
              <c16:uniqueId val="{00000004-85E6-414B-B001-E20FC5922A50}"/>
            </c:ext>
          </c:extLst>
        </c:ser>
        <c:ser>
          <c:idx val="5"/>
          <c:order val="5"/>
          <c:tx>
            <c:v>Standing Slinky 1:1</c:v>
          </c:tx>
          <c:spPr>
            <a:ln w="25400" cap="rnd">
              <a:noFill/>
              <a:round/>
            </a:ln>
            <a:effectLst/>
          </c:spPr>
          <c:marker>
            <c:symbol val="circle"/>
            <c:size val="5"/>
            <c:spPr>
              <a:solidFill>
                <a:schemeClr val="accent6"/>
              </a:solidFill>
              <a:ln w="9525">
                <a:solidFill>
                  <a:schemeClr val="accent6"/>
                </a:solidFill>
              </a:ln>
              <a:effectLst/>
            </c:spPr>
          </c:marker>
          <c:xVal>
            <c:numRef>
              <c:f>'Compiled Solution k vs a'!$I$388:$I$399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'Compiled Solution k vs a'!$U$391:$U$402</c:f>
              <c:numCache>
                <c:formatCode>General</c:formatCode>
                <c:ptCount val="12"/>
                <c:pt idx="0">
                  <c:v>521.1</c:v>
                </c:pt>
                <c:pt idx="1">
                  <c:v>294.10000000000002</c:v>
                </c:pt>
                <c:pt idx="2">
                  <c:v>328.7</c:v>
                </c:pt>
                <c:pt idx="3">
                  <c:v>212.5</c:v>
                </c:pt>
                <c:pt idx="4">
                  <c:v>233.1</c:v>
                </c:pt>
                <c:pt idx="5">
                  <c:v>174.1</c:v>
                </c:pt>
                <c:pt idx="6">
                  <c:v>166.6</c:v>
                </c:pt>
                <c:pt idx="7">
                  <c:v>157.1</c:v>
                </c:pt>
                <c:pt idx="8">
                  <c:v>168.8</c:v>
                </c:pt>
                <c:pt idx="9">
                  <c:v>202</c:v>
                </c:pt>
                <c:pt idx="10">
                  <c:v>162.19999999999999</c:v>
                </c:pt>
                <c:pt idx="11">
                  <c:v>217.6</c:v>
                </c:pt>
              </c:numCache>
            </c:numRef>
          </c:yVal>
          <c:smooth val="0"/>
          <c:extLst>
            <c:ext xmlns:c16="http://schemas.microsoft.com/office/drawing/2014/chart" uri="{C3380CC4-5D6E-409C-BE32-E72D297353CC}">
              <c16:uniqueId val="{00000005-85E6-414B-B001-E20FC5922A50}"/>
            </c:ext>
          </c:extLst>
        </c:ser>
        <c:ser>
          <c:idx val="6"/>
          <c:order val="6"/>
          <c:tx>
            <c:v>4 pipes per trench 1:1</c:v>
          </c:tx>
          <c:spPr>
            <a:ln w="25400" cap="rnd">
              <a:noFill/>
              <a:round/>
            </a:ln>
            <a:effectLst/>
          </c:spPr>
          <c:marker>
            <c:symbol val="circle"/>
            <c:size val="5"/>
            <c:spPr>
              <a:solidFill>
                <a:schemeClr val="accent1">
                  <a:lumMod val="60000"/>
                </a:schemeClr>
              </a:solidFill>
              <a:ln w="9525">
                <a:solidFill>
                  <a:schemeClr val="accent1">
                    <a:lumMod val="60000"/>
                  </a:schemeClr>
                </a:solidFill>
              </a:ln>
              <a:effectLst/>
            </c:spPr>
          </c:marker>
          <c:xVal>
            <c:numRef>
              <c:f>'Compiled Solution k vs a'!$I$388:$I$399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'Compiled Solution k vs a'!$V$391:$V$402</c:f>
              <c:numCache>
                <c:formatCode>General</c:formatCode>
                <c:ptCount val="12"/>
                <c:pt idx="0">
                  <c:v>771.6</c:v>
                </c:pt>
                <c:pt idx="1">
                  <c:v>415</c:v>
                </c:pt>
                <c:pt idx="2">
                  <c:v>457</c:v>
                </c:pt>
                <c:pt idx="3">
                  <c:v>281.10000000000002</c:v>
                </c:pt>
                <c:pt idx="4">
                  <c:v>306</c:v>
                </c:pt>
                <c:pt idx="5">
                  <c:v>215.7</c:v>
                </c:pt>
                <c:pt idx="6">
                  <c:v>334.7</c:v>
                </c:pt>
                <c:pt idx="7">
                  <c:v>183.7</c:v>
                </c:pt>
                <c:pt idx="8">
                  <c:v>200.6</c:v>
                </c:pt>
                <c:pt idx="9">
                  <c:v>248.2</c:v>
                </c:pt>
                <c:pt idx="10">
                  <c:v>186.2</c:v>
                </c:pt>
                <c:pt idx="11">
                  <c:v>259.39999999999998</c:v>
                </c:pt>
              </c:numCache>
            </c:numRef>
          </c:yVal>
          <c:smooth val="0"/>
          <c:extLst>
            <c:ext xmlns:c16="http://schemas.microsoft.com/office/drawing/2014/chart" uri="{C3380CC4-5D6E-409C-BE32-E72D297353CC}">
              <c16:uniqueId val="{00000006-85E6-414B-B001-E20FC5922A50}"/>
            </c:ext>
          </c:extLst>
        </c:ser>
        <c:ser>
          <c:idx val="7"/>
          <c:order val="7"/>
          <c:tx>
            <c:v>2 Pipes per trench 1:1</c:v>
          </c:tx>
          <c:spPr>
            <a:ln w="25400" cap="rnd">
              <a:noFill/>
              <a:round/>
            </a:ln>
            <a:effectLst/>
          </c:spPr>
          <c:marker>
            <c:symbol val="circle"/>
            <c:size val="5"/>
            <c:spPr>
              <a:solidFill>
                <a:schemeClr val="accent2">
                  <a:lumMod val="60000"/>
                </a:schemeClr>
              </a:solidFill>
              <a:ln w="9525">
                <a:solidFill>
                  <a:schemeClr val="accent2">
                    <a:lumMod val="60000"/>
                  </a:schemeClr>
                </a:solidFill>
              </a:ln>
              <a:effectLst/>
            </c:spPr>
          </c:marker>
          <c:xVal>
            <c:numRef>
              <c:f>'Compiled Solution k vs a'!$I$388:$I$399</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'Compiled Solution k vs a'!$W$391:$W$402</c:f>
              <c:numCache>
                <c:formatCode>General</c:formatCode>
                <c:ptCount val="12"/>
                <c:pt idx="0">
                  <c:v>1316.5</c:v>
                </c:pt>
                <c:pt idx="1">
                  <c:v>713.3</c:v>
                </c:pt>
                <c:pt idx="2">
                  <c:v>785.2</c:v>
                </c:pt>
                <c:pt idx="3">
                  <c:v>490.9</c:v>
                </c:pt>
                <c:pt idx="4">
                  <c:v>536.20000000000005</c:v>
                </c:pt>
                <c:pt idx="5">
                  <c:v>382</c:v>
                </c:pt>
                <c:pt idx="6">
                  <c:v>356.6</c:v>
                </c:pt>
                <c:pt idx="7">
                  <c:v>329.6</c:v>
                </c:pt>
                <c:pt idx="8">
                  <c:v>359</c:v>
                </c:pt>
                <c:pt idx="9">
                  <c:v>441.7</c:v>
                </c:pt>
                <c:pt idx="10">
                  <c:v>335.9</c:v>
                </c:pt>
                <c:pt idx="11">
                  <c:v>466.1</c:v>
                </c:pt>
              </c:numCache>
            </c:numRef>
          </c:yVal>
          <c:smooth val="0"/>
          <c:extLst>
            <c:ext xmlns:c16="http://schemas.microsoft.com/office/drawing/2014/chart" uri="{C3380CC4-5D6E-409C-BE32-E72D297353CC}">
              <c16:uniqueId val="{00000007-85E6-414B-B001-E20FC5922A50}"/>
            </c:ext>
          </c:extLst>
        </c:ser>
        <c:dLbls>
          <c:showLegendKey val="0"/>
          <c:showVal val="0"/>
          <c:showCatName val="0"/>
          <c:showSerName val="0"/>
          <c:showPercent val="0"/>
          <c:showBubbleSize val="0"/>
        </c:dLbls>
        <c:axId val="210303240"/>
        <c:axId val="210302520"/>
      </c:scatterChart>
      <c:valAx>
        <c:axId val="21030324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1" i="0" u="none" strike="noStrike" baseline="0">
                    <a:effectLst/>
                  </a:rPr>
                  <a:t>Thermal Conductivity (BTU/ft/hr/°F)</a:t>
                </a:r>
                <a:r>
                  <a:rPr lang="en-US" sz="1000" b="0" i="0" u="none" strike="noStrike" baseline="0"/>
                  <a:t> </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2520"/>
        <c:crosses val="autoZero"/>
        <c:crossBetween val="midCat"/>
        <c:majorUnit val="0.1"/>
        <c:minorUnit val="0.1"/>
      </c:valAx>
      <c:valAx>
        <c:axId val="2103025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Trench Length (ft)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3240"/>
        <c:crosses val="autoZero"/>
        <c:crossBetween val="midCat"/>
        <c:majorUnit val="100"/>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Thermal Diffusivity</a:t>
            </a:r>
            <a:r>
              <a:rPr lang="en-US" baseline="0"/>
              <a:t> vs Single Trench Length </a:t>
            </a:r>
            <a:r>
              <a:rPr lang="en-US" sz="1200" b="0" i="0" u="none" strike="noStrike" kern="1200" spc="0" baseline="0">
                <a:solidFill>
                  <a:sysClr val="windowText" lastClr="000000">
                    <a:lumMod val="65000"/>
                    <a:lumOff val="35000"/>
                  </a:sysClr>
                </a:solidFill>
              </a:rPr>
              <a:t>(Scale 1:1)</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'Detailed Solution k vs a'!$I$327</c:f>
              <c:strCache>
                <c:ptCount val="1"/>
                <c:pt idx="0">
                  <c:v>Reclined slinky</c:v>
                </c:pt>
              </c:strCache>
            </c:strRef>
          </c:tx>
          <c:spPr>
            <a:ln w="25400" cap="rnd">
              <a:noFill/>
              <a:round/>
            </a:ln>
            <a:effectLst/>
          </c:spPr>
          <c:marker>
            <c:symbol val="circle"/>
            <c:size val="5"/>
            <c:spPr>
              <a:solidFill>
                <a:schemeClr val="accent1"/>
              </a:solidFill>
              <a:ln w="9525">
                <a:solidFill>
                  <a:schemeClr val="accent1"/>
                </a:solidFill>
              </a:ln>
              <a:effectLst/>
            </c:spPr>
          </c:marker>
          <c:xVal>
            <c:numRef>
              <c:f>'Detailed Solution k vs a'!$Z$330:$Z$341</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a'!$AA$330:$AA$341</c:f>
              <c:numCache>
                <c:formatCode>General</c:formatCode>
                <c:ptCount val="12"/>
                <c:pt idx="0">
                  <c:v>492.4</c:v>
                </c:pt>
                <c:pt idx="1">
                  <c:v>274.2</c:v>
                </c:pt>
                <c:pt idx="2">
                  <c:v>302.7</c:v>
                </c:pt>
                <c:pt idx="3">
                  <c:v>192.7</c:v>
                </c:pt>
                <c:pt idx="4">
                  <c:v>211.2</c:v>
                </c:pt>
                <c:pt idx="5">
                  <c:v>157.6</c:v>
                </c:pt>
                <c:pt idx="6">
                  <c:v>150.6</c:v>
                </c:pt>
                <c:pt idx="7">
                  <c:v>142.1</c:v>
                </c:pt>
                <c:pt idx="8">
                  <c:v>152.69999999999999</c:v>
                </c:pt>
                <c:pt idx="9">
                  <c:v>182.8</c:v>
                </c:pt>
                <c:pt idx="10">
                  <c:v>146.80000000000001</c:v>
                </c:pt>
                <c:pt idx="11">
                  <c:v>197.8</c:v>
                </c:pt>
              </c:numCache>
            </c:numRef>
          </c:yVal>
          <c:smooth val="0"/>
          <c:extLst>
            <c:ext xmlns:c16="http://schemas.microsoft.com/office/drawing/2014/chart" uri="{C3380CC4-5D6E-409C-BE32-E72D297353CC}">
              <c16:uniqueId val="{00000000-E78E-4555-9557-3AFBAD822CA7}"/>
            </c:ext>
          </c:extLst>
        </c:ser>
        <c:ser>
          <c:idx val="1"/>
          <c:order val="1"/>
          <c:tx>
            <c:strRef>
              <c:f>'Detailed Solution k vs a'!$J$327</c:f>
              <c:strCache>
                <c:ptCount val="1"/>
                <c:pt idx="0">
                  <c:v>Standing slinky</c:v>
                </c:pt>
              </c:strCache>
            </c:strRef>
          </c:tx>
          <c:spPr>
            <a:ln w="25400" cap="rnd">
              <a:noFill/>
              <a:round/>
            </a:ln>
            <a:effectLst/>
          </c:spPr>
          <c:marker>
            <c:symbol val="circle"/>
            <c:size val="5"/>
            <c:spPr>
              <a:solidFill>
                <a:schemeClr val="accent2"/>
              </a:solidFill>
              <a:ln w="9525">
                <a:solidFill>
                  <a:schemeClr val="accent2"/>
                </a:solidFill>
              </a:ln>
              <a:effectLst/>
            </c:spPr>
          </c:marker>
          <c:xVal>
            <c:numRef>
              <c:f>'Detailed Solution k vs a'!$Z$330:$Z$341</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a'!$AB$330:$AB$341</c:f>
              <c:numCache>
                <c:formatCode>General</c:formatCode>
                <c:ptCount val="12"/>
                <c:pt idx="0">
                  <c:v>521.1</c:v>
                </c:pt>
                <c:pt idx="1">
                  <c:v>294.10000000000002</c:v>
                </c:pt>
                <c:pt idx="2">
                  <c:v>328.7</c:v>
                </c:pt>
                <c:pt idx="3">
                  <c:v>212.5</c:v>
                </c:pt>
                <c:pt idx="4">
                  <c:v>233.1</c:v>
                </c:pt>
                <c:pt idx="5">
                  <c:v>174.1</c:v>
                </c:pt>
                <c:pt idx="6">
                  <c:v>166.6</c:v>
                </c:pt>
                <c:pt idx="7">
                  <c:v>157.1</c:v>
                </c:pt>
                <c:pt idx="8">
                  <c:v>168.8</c:v>
                </c:pt>
                <c:pt idx="9">
                  <c:v>202</c:v>
                </c:pt>
                <c:pt idx="10">
                  <c:v>162.19999999999999</c:v>
                </c:pt>
                <c:pt idx="11">
                  <c:v>217.6</c:v>
                </c:pt>
              </c:numCache>
            </c:numRef>
          </c:yVal>
          <c:smooth val="0"/>
          <c:extLst>
            <c:ext xmlns:c16="http://schemas.microsoft.com/office/drawing/2014/chart" uri="{C3380CC4-5D6E-409C-BE32-E72D297353CC}">
              <c16:uniqueId val="{00000001-E78E-4555-9557-3AFBAD822CA7}"/>
            </c:ext>
          </c:extLst>
        </c:ser>
        <c:ser>
          <c:idx val="2"/>
          <c:order val="2"/>
          <c:tx>
            <c:strRef>
              <c:f>'Detailed Solution k vs a'!$K$327</c:f>
              <c:strCache>
                <c:ptCount val="1"/>
                <c:pt idx="0">
                  <c:v>4 pipes per trench</c:v>
                </c:pt>
              </c:strCache>
            </c:strRef>
          </c:tx>
          <c:spPr>
            <a:ln w="25400" cap="rnd">
              <a:noFill/>
              <a:round/>
            </a:ln>
            <a:effectLst/>
          </c:spPr>
          <c:marker>
            <c:symbol val="circle"/>
            <c:size val="5"/>
            <c:spPr>
              <a:solidFill>
                <a:schemeClr val="accent3"/>
              </a:solidFill>
              <a:ln w="9525">
                <a:solidFill>
                  <a:schemeClr val="accent3"/>
                </a:solidFill>
              </a:ln>
              <a:effectLst/>
            </c:spPr>
          </c:marker>
          <c:xVal>
            <c:numRef>
              <c:f>'Detailed Solution k vs a'!$Z$330:$Z$341</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a'!$AC$330:$AC$341</c:f>
              <c:numCache>
                <c:formatCode>General</c:formatCode>
                <c:ptCount val="12"/>
                <c:pt idx="0">
                  <c:v>771.6</c:v>
                </c:pt>
                <c:pt idx="1">
                  <c:v>415</c:v>
                </c:pt>
                <c:pt idx="2">
                  <c:v>457</c:v>
                </c:pt>
                <c:pt idx="3">
                  <c:v>281.10000000000002</c:v>
                </c:pt>
                <c:pt idx="4">
                  <c:v>306</c:v>
                </c:pt>
                <c:pt idx="5">
                  <c:v>215.7</c:v>
                </c:pt>
                <c:pt idx="6">
                  <c:v>334.7</c:v>
                </c:pt>
                <c:pt idx="7">
                  <c:v>183.7</c:v>
                </c:pt>
                <c:pt idx="8">
                  <c:v>200.6</c:v>
                </c:pt>
                <c:pt idx="9">
                  <c:v>248.2</c:v>
                </c:pt>
                <c:pt idx="10">
                  <c:v>186.2</c:v>
                </c:pt>
                <c:pt idx="11">
                  <c:v>259.39999999999998</c:v>
                </c:pt>
              </c:numCache>
            </c:numRef>
          </c:yVal>
          <c:smooth val="0"/>
          <c:extLst>
            <c:ext xmlns:c16="http://schemas.microsoft.com/office/drawing/2014/chart" uri="{C3380CC4-5D6E-409C-BE32-E72D297353CC}">
              <c16:uniqueId val="{00000002-E78E-4555-9557-3AFBAD822CA7}"/>
            </c:ext>
          </c:extLst>
        </c:ser>
        <c:ser>
          <c:idx val="3"/>
          <c:order val="3"/>
          <c:tx>
            <c:strRef>
              <c:f>'Detailed Solution k vs a'!$L$327</c:f>
              <c:strCache>
                <c:ptCount val="1"/>
                <c:pt idx="0">
                  <c:v>2 pipes vertical</c:v>
                </c:pt>
              </c:strCache>
            </c:strRef>
          </c:tx>
          <c:spPr>
            <a:ln w="25400" cap="rnd">
              <a:noFill/>
              <a:round/>
            </a:ln>
            <a:effectLst/>
          </c:spPr>
          <c:marker>
            <c:symbol val="circle"/>
            <c:size val="5"/>
            <c:spPr>
              <a:solidFill>
                <a:schemeClr val="accent4"/>
              </a:solidFill>
              <a:ln w="9525">
                <a:solidFill>
                  <a:schemeClr val="accent4"/>
                </a:solidFill>
              </a:ln>
              <a:effectLst/>
            </c:spPr>
          </c:marker>
          <c:xVal>
            <c:numRef>
              <c:f>'Detailed Solution k vs a'!$Z$330:$Z$341</c:f>
              <c:numCache>
                <c:formatCode>0.00</c:formatCode>
                <c:ptCount val="12"/>
                <c:pt idx="0">
                  <c:v>0.19</c:v>
                </c:pt>
                <c:pt idx="1">
                  <c:v>0.26</c:v>
                </c:pt>
                <c:pt idx="2">
                  <c:v>0.35</c:v>
                </c:pt>
                <c:pt idx="3">
                  <c:v>0.61</c:v>
                </c:pt>
                <c:pt idx="4">
                  <c:v>0.79</c:v>
                </c:pt>
                <c:pt idx="5">
                  <c:v>0.86</c:v>
                </c:pt>
                <c:pt idx="6">
                  <c:v>1.08</c:v>
                </c:pt>
                <c:pt idx="7">
                  <c:v>1.22</c:v>
                </c:pt>
                <c:pt idx="8">
                  <c:v>1.23</c:v>
                </c:pt>
                <c:pt idx="9">
                  <c:v>1.29</c:v>
                </c:pt>
                <c:pt idx="10">
                  <c:v>1.57</c:v>
                </c:pt>
                <c:pt idx="11">
                  <c:v>2.1800000000000002</c:v>
                </c:pt>
              </c:numCache>
            </c:numRef>
          </c:xVal>
          <c:yVal>
            <c:numRef>
              <c:f>'Detailed Solution k vs a'!$AD$330:$AD$341</c:f>
              <c:numCache>
                <c:formatCode>General</c:formatCode>
                <c:ptCount val="12"/>
                <c:pt idx="0">
                  <c:v>1316.5</c:v>
                </c:pt>
                <c:pt idx="1">
                  <c:v>713.3</c:v>
                </c:pt>
                <c:pt idx="2">
                  <c:v>785.2</c:v>
                </c:pt>
                <c:pt idx="3">
                  <c:v>490.9</c:v>
                </c:pt>
                <c:pt idx="4">
                  <c:v>536.20000000000005</c:v>
                </c:pt>
                <c:pt idx="5">
                  <c:v>382</c:v>
                </c:pt>
                <c:pt idx="6">
                  <c:v>356.6</c:v>
                </c:pt>
                <c:pt idx="7">
                  <c:v>329.6</c:v>
                </c:pt>
                <c:pt idx="8">
                  <c:v>359</c:v>
                </c:pt>
                <c:pt idx="9">
                  <c:v>441.7</c:v>
                </c:pt>
                <c:pt idx="10">
                  <c:v>335.9</c:v>
                </c:pt>
                <c:pt idx="11">
                  <c:v>466.1</c:v>
                </c:pt>
              </c:numCache>
            </c:numRef>
          </c:yVal>
          <c:smooth val="0"/>
          <c:extLst>
            <c:ext xmlns:c16="http://schemas.microsoft.com/office/drawing/2014/chart" uri="{C3380CC4-5D6E-409C-BE32-E72D297353CC}">
              <c16:uniqueId val="{00000003-E78E-4555-9557-3AFBAD822CA7}"/>
            </c:ext>
          </c:extLst>
        </c:ser>
        <c:dLbls>
          <c:showLegendKey val="0"/>
          <c:showVal val="0"/>
          <c:showCatName val="0"/>
          <c:showSerName val="0"/>
          <c:showPercent val="0"/>
          <c:showBubbleSize val="0"/>
        </c:dLbls>
        <c:axId val="210303240"/>
        <c:axId val="210302520"/>
      </c:scatterChart>
      <c:valAx>
        <c:axId val="21030324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r>
                  <a:rPr lang="en-US" sz="1000" b="0" i="0" u="none" strike="noStrike" kern="1200" baseline="0">
                    <a:solidFill>
                      <a:sysClr val="windowText" lastClr="000000">
                        <a:lumMod val="65000"/>
                        <a:lumOff val="35000"/>
                      </a:sysClr>
                    </a:solidFill>
                  </a:rPr>
                  <a:t>Thermal Diffusivity (ft²/day)</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000" b="0" i="0" u="none" strike="noStrike" kern="1200" baseline="0">
                  <a:solidFill>
                    <a:sysClr val="windowText" lastClr="000000">
                      <a:lumMod val="65000"/>
                      <a:lumOff val="35000"/>
                    </a:sys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2520"/>
        <c:crosses val="autoZero"/>
        <c:crossBetween val="midCat"/>
        <c:majorUnit val="1"/>
      </c:valAx>
      <c:valAx>
        <c:axId val="2103025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Trench Length (ft)</a:t>
                </a:r>
              </a:p>
            </c:rich>
          </c:tx>
          <c:layout>
            <c:manualLayout>
              <c:xMode val="edge"/>
              <c:yMode val="edge"/>
              <c:x val="1.8120043145677538E-2"/>
              <c:y val="0.3357915457936179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3240"/>
        <c:crosses val="autoZero"/>
        <c:crossBetween val="midCat"/>
        <c:majorUnit val="100"/>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k vs L</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2605415834260214"/>
          <c:y val="0.12127312690208203"/>
          <c:w val="0.84537711657380021"/>
          <c:h val="0.75302618231003338"/>
        </c:manualLayout>
      </c:layout>
      <c:scatterChart>
        <c:scatterStyle val="lineMarker"/>
        <c:varyColors val="0"/>
        <c:ser>
          <c:idx val="0"/>
          <c:order val="0"/>
          <c:tx>
            <c:v>k vs HL</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[2]CSV_python!$A$2:$A$144</c:f>
              <c:numCache>
                <c:formatCode>General</c:formatCode>
                <c:ptCount val="143"/>
                <c:pt idx="0">
                  <c:v>0.01</c:v>
                </c:pt>
                <c:pt idx="1">
                  <c:v>0.01</c:v>
                </c:pt>
                <c:pt idx="2">
                  <c:v>0.01</c:v>
                </c:pt>
                <c:pt idx="3">
                  <c:v>0.01</c:v>
                </c:pt>
                <c:pt idx="4">
                  <c:v>0.01</c:v>
                </c:pt>
                <c:pt idx="5">
                  <c:v>0.01</c:v>
                </c:pt>
                <c:pt idx="6">
                  <c:v>0.01</c:v>
                </c:pt>
                <c:pt idx="7">
                  <c:v>0.01</c:v>
                </c:pt>
                <c:pt idx="8">
                  <c:v>0.01</c:v>
                </c:pt>
                <c:pt idx="9">
                  <c:v>0.01</c:v>
                </c:pt>
                <c:pt idx="10">
                  <c:v>0.01</c:v>
                </c:pt>
                <c:pt idx="11">
                  <c:v>0.1</c:v>
                </c:pt>
                <c:pt idx="12">
                  <c:v>0.1</c:v>
                </c:pt>
                <c:pt idx="13">
                  <c:v>0.1</c:v>
                </c:pt>
                <c:pt idx="14">
                  <c:v>0.1</c:v>
                </c:pt>
                <c:pt idx="15">
                  <c:v>0.1</c:v>
                </c:pt>
                <c:pt idx="16">
                  <c:v>0.1</c:v>
                </c:pt>
                <c:pt idx="17">
                  <c:v>0.1</c:v>
                </c:pt>
                <c:pt idx="18">
                  <c:v>0.1</c:v>
                </c:pt>
                <c:pt idx="19">
                  <c:v>0.1</c:v>
                </c:pt>
                <c:pt idx="20">
                  <c:v>0.1</c:v>
                </c:pt>
                <c:pt idx="21">
                  <c:v>0.1</c:v>
                </c:pt>
                <c:pt idx="22">
                  <c:v>0.2</c:v>
                </c:pt>
                <c:pt idx="23">
                  <c:v>0.2</c:v>
                </c:pt>
                <c:pt idx="24">
                  <c:v>0.2</c:v>
                </c:pt>
                <c:pt idx="25">
                  <c:v>0.2</c:v>
                </c:pt>
                <c:pt idx="26">
                  <c:v>0.2</c:v>
                </c:pt>
                <c:pt idx="27">
                  <c:v>0.2</c:v>
                </c:pt>
                <c:pt idx="28">
                  <c:v>0.2</c:v>
                </c:pt>
                <c:pt idx="29">
                  <c:v>0.2</c:v>
                </c:pt>
                <c:pt idx="30">
                  <c:v>0.2</c:v>
                </c:pt>
                <c:pt idx="31">
                  <c:v>0.2</c:v>
                </c:pt>
                <c:pt idx="32">
                  <c:v>0.2</c:v>
                </c:pt>
                <c:pt idx="33">
                  <c:v>0.5</c:v>
                </c:pt>
                <c:pt idx="34">
                  <c:v>0.5</c:v>
                </c:pt>
                <c:pt idx="35">
                  <c:v>0.5</c:v>
                </c:pt>
                <c:pt idx="36">
                  <c:v>0.5</c:v>
                </c:pt>
                <c:pt idx="37">
                  <c:v>0.5</c:v>
                </c:pt>
                <c:pt idx="38">
                  <c:v>0.5</c:v>
                </c:pt>
                <c:pt idx="39">
                  <c:v>0.5</c:v>
                </c:pt>
                <c:pt idx="40">
                  <c:v>0.5</c:v>
                </c:pt>
                <c:pt idx="41">
                  <c:v>0.5</c:v>
                </c:pt>
                <c:pt idx="42">
                  <c:v>0.5</c:v>
                </c:pt>
                <c:pt idx="43">
                  <c:v>0.5</c:v>
                </c:pt>
                <c:pt idx="44">
                  <c:v>1</c:v>
                </c:pt>
                <c:pt idx="45">
                  <c:v>1</c:v>
                </c:pt>
                <c:pt idx="46">
                  <c:v>1</c:v>
                </c:pt>
                <c:pt idx="47">
                  <c:v>1</c:v>
                </c:pt>
                <c:pt idx="48">
                  <c:v>1</c:v>
                </c:pt>
                <c:pt idx="49">
                  <c:v>1</c:v>
                </c:pt>
                <c:pt idx="50">
                  <c:v>1</c:v>
                </c:pt>
                <c:pt idx="51">
                  <c:v>1</c:v>
                </c:pt>
                <c:pt idx="52">
                  <c:v>1</c:v>
                </c:pt>
                <c:pt idx="53">
                  <c:v>1</c:v>
                </c:pt>
                <c:pt idx="54">
                  <c:v>1</c:v>
                </c:pt>
                <c:pt idx="55">
                  <c:v>2</c:v>
                </c:pt>
                <c:pt idx="56">
                  <c:v>2</c:v>
                </c:pt>
                <c:pt idx="57">
                  <c:v>2</c:v>
                </c:pt>
                <c:pt idx="58">
                  <c:v>2</c:v>
                </c:pt>
                <c:pt idx="59">
                  <c:v>2</c:v>
                </c:pt>
                <c:pt idx="60">
                  <c:v>2</c:v>
                </c:pt>
                <c:pt idx="61">
                  <c:v>2</c:v>
                </c:pt>
                <c:pt idx="62">
                  <c:v>2</c:v>
                </c:pt>
                <c:pt idx="63">
                  <c:v>2</c:v>
                </c:pt>
                <c:pt idx="64">
                  <c:v>2</c:v>
                </c:pt>
                <c:pt idx="65">
                  <c:v>2</c:v>
                </c:pt>
                <c:pt idx="66">
                  <c:v>5</c:v>
                </c:pt>
                <c:pt idx="67">
                  <c:v>5</c:v>
                </c:pt>
                <c:pt idx="68">
                  <c:v>5</c:v>
                </c:pt>
                <c:pt idx="69">
                  <c:v>5</c:v>
                </c:pt>
                <c:pt idx="70">
                  <c:v>5</c:v>
                </c:pt>
                <c:pt idx="71">
                  <c:v>5</c:v>
                </c:pt>
                <c:pt idx="72">
                  <c:v>5</c:v>
                </c:pt>
                <c:pt idx="73">
                  <c:v>5</c:v>
                </c:pt>
                <c:pt idx="74">
                  <c:v>5</c:v>
                </c:pt>
                <c:pt idx="75">
                  <c:v>5</c:v>
                </c:pt>
                <c:pt idx="76">
                  <c:v>5</c:v>
                </c:pt>
                <c:pt idx="77">
                  <c:v>10</c:v>
                </c:pt>
                <c:pt idx="78">
                  <c:v>10</c:v>
                </c:pt>
                <c:pt idx="79">
                  <c:v>10</c:v>
                </c:pt>
                <c:pt idx="80">
                  <c:v>10</c:v>
                </c:pt>
                <c:pt idx="81">
                  <c:v>10</c:v>
                </c:pt>
                <c:pt idx="82">
                  <c:v>10</c:v>
                </c:pt>
                <c:pt idx="83">
                  <c:v>10</c:v>
                </c:pt>
                <c:pt idx="84">
                  <c:v>10</c:v>
                </c:pt>
                <c:pt idx="85">
                  <c:v>10</c:v>
                </c:pt>
                <c:pt idx="86">
                  <c:v>10</c:v>
                </c:pt>
                <c:pt idx="87">
                  <c:v>10</c:v>
                </c:pt>
                <c:pt idx="88">
                  <c:v>20</c:v>
                </c:pt>
                <c:pt idx="89">
                  <c:v>20</c:v>
                </c:pt>
                <c:pt idx="90">
                  <c:v>20</c:v>
                </c:pt>
                <c:pt idx="91">
                  <c:v>20</c:v>
                </c:pt>
                <c:pt idx="92">
                  <c:v>20</c:v>
                </c:pt>
                <c:pt idx="93">
                  <c:v>20</c:v>
                </c:pt>
                <c:pt idx="94">
                  <c:v>20</c:v>
                </c:pt>
                <c:pt idx="95">
                  <c:v>20</c:v>
                </c:pt>
                <c:pt idx="96">
                  <c:v>20</c:v>
                </c:pt>
                <c:pt idx="97">
                  <c:v>20</c:v>
                </c:pt>
                <c:pt idx="98">
                  <c:v>20</c:v>
                </c:pt>
                <c:pt idx="99">
                  <c:v>50</c:v>
                </c:pt>
                <c:pt idx="100">
                  <c:v>50</c:v>
                </c:pt>
                <c:pt idx="101">
                  <c:v>50</c:v>
                </c:pt>
                <c:pt idx="102">
                  <c:v>50</c:v>
                </c:pt>
                <c:pt idx="103">
                  <c:v>50</c:v>
                </c:pt>
                <c:pt idx="104">
                  <c:v>50</c:v>
                </c:pt>
                <c:pt idx="105">
                  <c:v>50</c:v>
                </c:pt>
                <c:pt idx="106">
                  <c:v>50</c:v>
                </c:pt>
                <c:pt idx="107">
                  <c:v>50</c:v>
                </c:pt>
                <c:pt idx="108">
                  <c:v>50</c:v>
                </c:pt>
                <c:pt idx="109">
                  <c:v>50</c:v>
                </c:pt>
                <c:pt idx="110">
                  <c:v>100</c:v>
                </c:pt>
                <c:pt idx="111">
                  <c:v>100</c:v>
                </c:pt>
                <c:pt idx="112">
                  <c:v>100</c:v>
                </c:pt>
                <c:pt idx="113">
                  <c:v>100</c:v>
                </c:pt>
                <c:pt idx="114">
                  <c:v>100</c:v>
                </c:pt>
                <c:pt idx="115">
                  <c:v>100</c:v>
                </c:pt>
                <c:pt idx="116">
                  <c:v>100</c:v>
                </c:pt>
                <c:pt idx="117">
                  <c:v>100</c:v>
                </c:pt>
                <c:pt idx="118">
                  <c:v>100</c:v>
                </c:pt>
                <c:pt idx="119">
                  <c:v>100</c:v>
                </c:pt>
                <c:pt idx="120">
                  <c:v>100</c:v>
                </c:pt>
                <c:pt idx="121">
                  <c:v>200</c:v>
                </c:pt>
                <c:pt idx="122">
                  <c:v>200</c:v>
                </c:pt>
                <c:pt idx="123">
                  <c:v>200</c:v>
                </c:pt>
                <c:pt idx="124">
                  <c:v>200</c:v>
                </c:pt>
                <c:pt idx="125">
                  <c:v>200</c:v>
                </c:pt>
                <c:pt idx="126">
                  <c:v>200</c:v>
                </c:pt>
                <c:pt idx="127">
                  <c:v>200</c:v>
                </c:pt>
                <c:pt idx="128">
                  <c:v>200</c:v>
                </c:pt>
                <c:pt idx="129">
                  <c:v>200</c:v>
                </c:pt>
                <c:pt idx="130">
                  <c:v>200</c:v>
                </c:pt>
                <c:pt idx="131">
                  <c:v>200</c:v>
                </c:pt>
                <c:pt idx="132">
                  <c:v>500</c:v>
                </c:pt>
                <c:pt idx="133">
                  <c:v>500</c:v>
                </c:pt>
                <c:pt idx="134">
                  <c:v>500</c:v>
                </c:pt>
                <c:pt idx="135">
                  <c:v>500</c:v>
                </c:pt>
                <c:pt idx="136">
                  <c:v>500</c:v>
                </c:pt>
                <c:pt idx="137">
                  <c:v>500</c:v>
                </c:pt>
                <c:pt idx="138">
                  <c:v>500</c:v>
                </c:pt>
                <c:pt idx="139">
                  <c:v>500</c:v>
                </c:pt>
                <c:pt idx="140">
                  <c:v>500</c:v>
                </c:pt>
                <c:pt idx="141">
                  <c:v>500</c:v>
                </c:pt>
                <c:pt idx="142">
                  <c:v>500</c:v>
                </c:pt>
              </c:numCache>
            </c:numRef>
          </c:xVal>
          <c:yVal>
            <c:numRef>
              <c:f>[2]CSV_python!$C$2:$C$144</c:f>
              <c:numCache>
                <c:formatCode>General</c:formatCode>
                <c:ptCount val="143"/>
                <c:pt idx="0">
                  <c:v>18397.2</c:v>
                </c:pt>
                <c:pt idx="1">
                  <c:v>20286.8</c:v>
                </c:pt>
                <c:pt idx="2">
                  <c:v>21285.5</c:v>
                </c:pt>
                <c:pt idx="3">
                  <c:v>25425.599999999999</c:v>
                </c:pt>
                <c:pt idx="4">
                  <c:v>34622.5</c:v>
                </c:pt>
                <c:pt idx="5">
                  <c:v>45139.8</c:v>
                </c:pt>
                <c:pt idx="6">
                  <c:v>84564.7</c:v>
                </c:pt>
                <c:pt idx="7">
                  <c:v>106280.2</c:v>
                </c:pt>
                <c:pt idx="8">
                  <c:v>129531.2</c:v>
                </c:pt>
                <c:pt idx="9">
                  <c:v>160903.20000000001</c:v>
                </c:pt>
                <c:pt idx="10">
                  <c:v>184168.5</c:v>
                </c:pt>
                <c:pt idx="11">
                  <c:v>1893.3</c:v>
                </c:pt>
                <c:pt idx="12">
                  <c:v>2081.1999999999998</c:v>
                </c:pt>
                <c:pt idx="13">
                  <c:v>2180.9</c:v>
                </c:pt>
                <c:pt idx="14">
                  <c:v>2596.6</c:v>
                </c:pt>
                <c:pt idx="15">
                  <c:v>3524.7</c:v>
                </c:pt>
                <c:pt idx="16">
                  <c:v>4587</c:v>
                </c:pt>
                <c:pt idx="17">
                  <c:v>8563.7000000000007</c:v>
                </c:pt>
                <c:pt idx="18">
                  <c:v>10751.3</c:v>
                </c:pt>
                <c:pt idx="19">
                  <c:v>13091.5</c:v>
                </c:pt>
                <c:pt idx="20">
                  <c:v>16246.1</c:v>
                </c:pt>
                <c:pt idx="21">
                  <c:v>18583.3</c:v>
                </c:pt>
                <c:pt idx="22">
                  <c:v>976.4</c:v>
                </c:pt>
                <c:pt idx="23">
                  <c:v>1021.6</c:v>
                </c:pt>
                <c:pt idx="24">
                  <c:v>1119.5</c:v>
                </c:pt>
                <c:pt idx="25">
                  <c:v>1267.9000000000001</c:v>
                </c:pt>
                <c:pt idx="26">
                  <c:v>1714.7</c:v>
                </c:pt>
                <c:pt idx="27">
                  <c:v>2226.8000000000002</c:v>
                </c:pt>
                <c:pt idx="28">
                  <c:v>4140.3</c:v>
                </c:pt>
                <c:pt idx="29">
                  <c:v>5191.3999999999996</c:v>
                </c:pt>
                <c:pt idx="30">
                  <c:v>6314.6</c:v>
                </c:pt>
                <c:pt idx="31">
                  <c:v>7826.9</c:v>
                </c:pt>
                <c:pt idx="32">
                  <c:v>8946</c:v>
                </c:pt>
                <c:pt idx="33">
                  <c:v>426.2</c:v>
                </c:pt>
                <c:pt idx="34">
                  <c:v>462.9</c:v>
                </c:pt>
                <c:pt idx="35">
                  <c:v>482.7</c:v>
                </c:pt>
                <c:pt idx="36">
                  <c:v>567.4</c:v>
                </c:pt>
                <c:pt idx="37">
                  <c:v>760.4</c:v>
                </c:pt>
                <c:pt idx="38">
                  <c:v>982.3</c:v>
                </c:pt>
                <c:pt idx="39">
                  <c:v>1808</c:v>
                </c:pt>
                <c:pt idx="40">
                  <c:v>2259.8000000000002</c:v>
                </c:pt>
                <c:pt idx="41">
                  <c:v>2741.4</c:v>
                </c:pt>
                <c:pt idx="42">
                  <c:v>3387.7</c:v>
                </c:pt>
                <c:pt idx="43">
                  <c:v>3864.6</c:v>
                </c:pt>
                <c:pt idx="44">
                  <c:v>242.9</c:v>
                </c:pt>
                <c:pt idx="45">
                  <c:v>260.60000000000002</c:v>
                </c:pt>
                <c:pt idx="46">
                  <c:v>270.39999999999998</c:v>
                </c:pt>
                <c:pt idx="47">
                  <c:v>313.7</c:v>
                </c:pt>
                <c:pt idx="48">
                  <c:v>414.9</c:v>
                </c:pt>
                <c:pt idx="49">
                  <c:v>531.70000000000005</c:v>
                </c:pt>
                <c:pt idx="50">
                  <c:v>963</c:v>
                </c:pt>
                <c:pt idx="51">
                  <c:v>1198.4000000000001</c:v>
                </c:pt>
                <c:pt idx="52">
                  <c:v>1447.6</c:v>
                </c:pt>
                <c:pt idx="53">
                  <c:v>1780.4</c:v>
                </c:pt>
                <c:pt idx="54">
                  <c:v>2024.7</c:v>
                </c:pt>
                <c:pt idx="55">
                  <c:v>151.19999999999999</c:v>
                </c:pt>
                <c:pt idx="56">
                  <c:v>159</c:v>
                </c:pt>
                <c:pt idx="57">
                  <c:v>163.69999999999999</c:v>
                </c:pt>
                <c:pt idx="58">
                  <c:v>186.2</c:v>
                </c:pt>
                <c:pt idx="59">
                  <c:v>241.3</c:v>
                </c:pt>
                <c:pt idx="60">
                  <c:v>305.3</c:v>
                </c:pt>
                <c:pt idx="61">
                  <c:v>539.20000000000005</c:v>
                </c:pt>
                <c:pt idx="62">
                  <c:v>665</c:v>
                </c:pt>
                <c:pt idx="63">
                  <c:v>797.5</c:v>
                </c:pt>
                <c:pt idx="64">
                  <c:v>972.8</c:v>
                </c:pt>
                <c:pt idx="65">
                  <c:v>1100.2</c:v>
                </c:pt>
                <c:pt idx="66">
                  <c:v>96.2</c:v>
                </c:pt>
                <c:pt idx="67">
                  <c:v>98.8</c:v>
                </c:pt>
                <c:pt idx="68">
                  <c:v>100.6</c:v>
                </c:pt>
                <c:pt idx="69">
                  <c:v>110.8</c:v>
                </c:pt>
                <c:pt idx="70">
                  <c:v>138.5</c:v>
                </c:pt>
                <c:pt idx="71">
                  <c:v>171.3</c:v>
                </c:pt>
                <c:pt idx="72">
                  <c:v>288</c:v>
                </c:pt>
                <c:pt idx="73">
                  <c:v>349.2</c:v>
                </c:pt>
                <c:pt idx="74">
                  <c:v>412.6</c:v>
                </c:pt>
                <c:pt idx="75">
                  <c:v>494.6</c:v>
                </c:pt>
                <c:pt idx="76">
                  <c:v>552.9</c:v>
                </c:pt>
                <c:pt idx="77">
                  <c:v>77.8</c:v>
                </c:pt>
                <c:pt idx="78">
                  <c:v>78.599999999999994</c:v>
                </c:pt>
                <c:pt idx="79">
                  <c:v>79.3</c:v>
                </c:pt>
                <c:pt idx="80">
                  <c:v>85.4</c:v>
                </c:pt>
                <c:pt idx="81">
                  <c:v>103.9</c:v>
                </c:pt>
                <c:pt idx="82">
                  <c:v>126.2</c:v>
                </c:pt>
                <c:pt idx="83">
                  <c:v>203.6</c:v>
                </c:pt>
                <c:pt idx="84">
                  <c:v>243.1</c:v>
                </c:pt>
                <c:pt idx="85">
                  <c:v>283.2</c:v>
                </c:pt>
                <c:pt idx="86">
                  <c:v>333.8</c:v>
                </c:pt>
                <c:pt idx="87">
                  <c:v>368.9</c:v>
                </c:pt>
                <c:pt idx="88">
                  <c:v>68.7</c:v>
                </c:pt>
                <c:pt idx="89">
                  <c:v>68.400000000000006</c:v>
                </c:pt>
                <c:pt idx="90">
                  <c:v>68.7</c:v>
                </c:pt>
                <c:pt idx="91">
                  <c:v>72.7</c:v>
                </c:pt>
                <c:pt idx="92">
                  <c:v>86.6</c:v>
                </c:pt>
                <c:pt idx="93">
                  <c:v>103.7</c:v>
                </c:pt>
                <c:pt idx="94">
                  <c:v>161.30000000000001</c:v>
                </c:pt>
                <c:pt idx="95">
                  <c:v>190</c:v>
                </c:pt>
                <c:pt idx="96">
                  <c:v>218.5</c:v>
                </c:pt>
                <c:pt idx="97">
                  <c:v>253.4</c:v>
                </c:pt>
                <c:pt idx="98">
                  <c:v>276.89999999999998</c:v>
                </c:pt>
                <c:pt idx="99">
                  <c:v>63.2</c:v>
                </c:pt>
                <c:pt idx="100">
                  <c:v>62.4</c:v>
                </c:pt>
                <c:pt idx="101">
                  <c:v>62.4</c:v>
                </c:pt>
                <c:pt idx="102">
                  <c:v>65.099999999999994</c:v>
                </c:pt>
                <c:pt idx="103">
                  <c:v>76.3</c:v>
                </c:pt>
                <c:pt idx="104">
                  <c:v>90.2</c:v>
                </c:pt>
                <c:pt idx="105">
                  <c:v>136</c:v>
                </c:pt>
                <c:pt idx="106">
                  <c:v>158.19999999999999</c:v>
                </c:pt>
                <c:pt idx="107">
                  <c:v>179.7</c:v>
                </c:pt>
                <c:pt idx="108">
                  <c:v>205.2</c:v>
                </c:pt>
                <c:pt idx="109">
                  <c:v>221.7</c:v>
                </c:pt>
                <c:pt idx="110">
                  <c:v>61.3</c:v>
                </c:pt>
                <c:pt idx="111">
                  <c:v>60.3</c:v>
                </c:pt>
                <c:pt idx="112">
                  <c:v>60.2</c:v>
                </c:pt>
                <c:pt idx="113">
                  <c:v>62.6</c:v>
                </c:pt>
                <c:pt idx="114">
                  <c:v>72.8</c:v>
                </c:pt>
                <c:pt idx="115">
                  <c:v>85.7</c:v>
                </c:pt>
                <c:pt idx="116">
                  <c:v>127.6</c:v>
                </c:pt>
                <c:pt idx="117">
                  <c:v>147.6</c:v>
                </c:pt>
                <c:pt idx="118">
                  <c:v>166.7</c:v>
                </c:pt>
                <c:pt idx="119">
                  <c:v>189.2</c:v>
                </c:pt>
                <c:pt idx="120">
                  <c:v>203.3</c:v>
                </c:pt>
                <c:pt idx="121">
                  <c:v>60.4</c:v>
                </c:pt>
                <c:pt idx="122">
                  <c:v>59.3</c:v>
                </c:pt>
                <c:pt idx="123">
                  <c:v>59.2</c:v>
                </c:pt>
                <c:pt idx="124">
                  <c:v>61.3</c:v>
                </c:pt>
                <c:pt idx="125">
                  <c:v>71.099999999999994</c:v>
                </c:pt>
                <c:pt idx="126">
                  <c:v>83.4</c:v>
                </c:pt>
                <c:pt idx="127">
                  <c:v>123.3</c:v>
                </c:pt>
                <c:pt idx="128">
                  <c:v>142.30000000000001</c:v>
                </c:pt>
                <c:pt idx="129">
                  <c:v>160.30000000000001</c:v>
                </c:pt>
                <c:pt idx="130">
                  <c:v>181.1</c:v>
                </c:pt>
                <c:pt idx="131">
                  <c:v>194.1</c:v>
                </c:pt>
                <c:pt idx="132">
                  <c:v>59.9</c:v>
                </c:pt>
                <c:pt idx="133">
                  <c:v>58.7</c:v>
                </c:pt>
                <c:pt idx="134">
                  <c:v>58.5</c:v>
                </c:pt>
                <c:pt idx="135">
                  <c:v>60.5</c:v>
                </c:pt>
                <c:pt idx="136">
                  <c:v>70</c:v>
                </c:pt>
                <c:pt idx="137">
                  <c:v>82.1</c:v>
                </c:pt>
                <c:pt idx="138">
                  <c:v>120.8</c:v>
                </c:pt>
                <c:pt idx="139">
                  <c:v>139.1</c:v>
                </c:pt>
                <c:pt idx="140">
                  <c:v>156.4</c:v>
                </c:pt>
                <c:pt idx="141">
                  <c:v>176.3</c:v>
                </c:pt>
                <c:pt idx="142">
                  <c:v>188.6</c:v>
                </c:pt>
              </c:numCache>
            </c:numRef>
          </c:yVal>
          <c:smooth val="0"/>
          <c:extLst>
            <c:ext xmlns:c16="http://schemas.microsoft.com/office/drawing/2014/chart" uri="{C3380CC4-5D6E-409C-BE32-E72D297353CC}">
              <c16:uniqueId val="{00000000-694C-4CF3-971C-492408418B36}"/>
            </c:ext>
          </c:extLst>
        </c:ser>
        <c:ser>
          <c:idx val="1"/>
          <c:order val="1"/>
          <c:tx>
            <c:v>k vs VL</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[2]CSV_python!$A$2:$A$144</c:f>
              <c:numCache>
                <c:formatCode>General</c:formatCode>
                <c:ptCount val="143"/>
                <c:pt idx="0">
                  <c:v>0.01</c:v>
                </c:pt>
                <c:pt idx="1">
                  <c:v>0.01</c:v>
                </c:pt>
                <c:pt idx="2">
                  <c:v>0.01</c:v>
                </c:pt>
                <c:pt idx="3">
                  <c:v>0.01</c:v>
                </c:pt>
                <c:pt idx="4">
                  <c:v>0.01</c:v>
                </c:pt>
                <c:pt idx="5">
                  <c:v>0.01</c:v>
                </c:pt>
                <c:pt idx="6">
                  <c:v>0.01</c:v>
                </c:pt>
                <c:pt idx="7">
                  <c:v>0.01</c:v>
                </c:pt>
                <c:pt idx="8">
                  <c:v>0.01</c:v>
                </c:pt>
                <c:pt idx="9">
                  <c:v>0.01</c:v>
                </c:pt>
                <c:pt idx="10">
                  <c:v>0.01</c:v>
                </c:pt>
                <c:pt idx="11">
                  <c:v>0.1</c:v>
                </c:pt>
                <c:pt idx="12">
                  <c:v>0.1</c:v>
                </c:pt>
                <c:pt idx="13">
                  <c:v>0.1</c:v>
                </c:pt>
                <c:pt idx="14">
                  <c:v>0.1</c:v>
                </c:pt>
                <c:pt idx="15">
                  <c:v>0.1</c:v>
                </c:pt>
                <c:pt idx="16">
                  <c:v>0.1</c:v>
                </c:pt>
                <c:pt idx="17">
                  <c:v>0.1</c:v>
                </c:pt>
                <c:pt idx="18">
                  <c:v>0.1</c:v>
                </c:pt>
                <c:pt idx="19">
                  <c:v>0.1</c:v>
                </c:pt>
                <c:pt idx="20">
                  <c:v>0.1</c:v>
                </c:pt>
                <c:pt idx="21">
                  <c:v>0.1</c:v>
                </c:pt>
                <c:pt idx="22">
                  <c:v>0.2</c:v>
                </c:pt>
                <c:pt idx="23">
                  <c:v>0.2</c:v>
                </c:pt>
                <c:pt idx="24">
                  <c:v>0.2</c:v>
                </c:pt>
                <c:pt idx="25">
                  <c:v>0.2</c:v>
                </c:pt>
                <c:pt idx="26">
                  <c:v>0.2</c:v>
                </c:pt>
                <c:pt idx="27">
                  <c:v>0.2</c:v>
                </c:pt>
                <c:pt idx="28">
                  <c:v>0.2</c:v>
                </c:pt>
                <c:pt idx="29">
                  <c:v>0.2</c:v>
                </c:pt>
                <c:pt idx="30">
                  <c:v>0.2</c:v>
                </c:pt>
                <c:pt idx="31">
                  <c:v>0.2</c:v>
                </c:pt>
                <c:pt idx="32">
                  <c:v>0.2</c:v>
                </c:pt>
                <c:pt idx="33">
                  <c:v>0.5</c:v>
                </c:pt>
                <c:pt idx="34">
                  <c:v>0.5</c:v>
                </c:pt>
                <c:pt idx="35">
                  <c:v>0.5</c:v>
                </c:pt>
                <c:pt idx="36">
                  <c:v>0.5</c:v>
                </c:pt>
                <c:pt idx="37">
                  <c:v>0.5</c:v>
                </c:pt>
                <c:pt idx="38">
                  <c:v>0.5</c:v>
                </c:pt>
                <c:pt idx="39">
                  <c:v>0.5</c:v>
                </c:pt>
                <c:pt idx="40">
                  <c:v>0.5</c:v>
                </c:pt>
                <c:pt idx="41">
                  <c:v>0.5</c:v>
                </c:pt>
                <c:pt idx="42">
                  <c:v>0.5</c:v>
                </c:pt>
                <c:pt idx="43">
                  <c:v>0.5</c:v>
                </c:pt>
                <c:pt idx="44">
                  <c:v>1</c:v>
                </c:pt>
                <c:pt idx="45">
                  <c:v>1</c:v>
                </c:pt>
                <c:pt idx="46">
                  <c:v>1</c:v>
                </c:pt>
                <c:pt idx="47">
                  <c:v>1</c:v>
                </c:pt>
                <c:pt idx="48">
                  <c:v>1</c:v>
                </c:pt>
                <c:pt idx="49">
                  <c:v>1</c:v>
                </c:pt>
                <c:pt idx="50">
                  <c:v>1</c:v>
                </c:pt>
                <c:pt idx="51">
                  <c:v>1</c:v>
                </c:pt>
                <c:pt idx="52">
                  <c:v>1</c:v>
                </c:pt>
                <c:pt idx="53">
                  <c:v>1</c:v>
                </c:pt>
                <c:pt idx="54">
                  <c:v>1</c:v>
                </c:pt>
                <c:pt idx="55">
                  <c:v>2</c:v>
                </c:pt>
                <c:pt idx="56">
                  <c:v>2</c:v>
                </c:pt>
                <c:pt idx="57">
                  <c:v>2</c:v>
                </c:pt>
                <c:pt idx="58">
                  <c:v>2</c:v>
                </c:pt>
                <c:pt idx="59">
                  <c:v>2</c:v>
                </c:pt>
                <c:pt idx="60">
                  <c:v>2</c:v>
                </c:pt>
                <c:pt idx="61">
                  <c:v>2</c:v>
                </c:pt>
                <c:pt idx="62">
                  <c:v>2</c:v>
                </c:pt>
                <c:pt idx="63">
                  <c:v>2</c:v>
                </c:pt>
                <c:pt idx="64">
                  <c:v>2</c:v>
                </c:pt>
                <c:pt idx="65">
                  <c:v>2</c:v>
                </c:pt>
                <c:pt idx="66">
                  <c:v>5</c:v>
                </c:pt>
                <c:pt idx="67">
                  <c:v>5</c:v>
                </c:pt>
                <c:pt idx="68">
                  <c:v>5</c:v>
                </c:pt>
                <c:pt idx="69">
                  <c:v>5</c:v>
                </c:pt>
                <c:pt idx="70">
                  <c:v>5</c:v>
                </c:pt>
                <c:pt idx="71">
                  <c:v>5</c:v>
                </c:pt>
                <c:pt idx="72">
                  <c:v>5</c:v>
                </c:pt>
                <c:pt idx="73">
                  <c:v>5</c:v>
                </c:pt>
                <c:pt idx="74">
                  <c:v>5</c:v>
                </c:pt>
                <c:pt idx="75">
                  <c:v>5</c:v>
                </c:pt>
                <c:pt idx="76">
                  <c:v>5</c:v>
                </c:pt>
                <c:pt idx="77">
                  <c:v>10</c:v>
                </c:pt>
                <c:pt idx="78">
                  <c:v>10</c:v>
                </c:pt>
                <c:pt idx="79">
                  <c:v>10</c:v>
                </c:pt>
                <c:pt idx="80">
                  <c:v>10</c:v>
                </c:pt>
                <c:pt idx="81">
                  <c:v>10</c:v>
                </c:pt>
                <c:pt idx="82">
                  <c:v>10</c:v>
                </c:pt>
                <c:pt idx="83">
                  <c:v>10</c:v>
                </c:pt>
                <c:pt idx="84">
                  <c:v>10</c:v>
                </c:pt>
                <c:pt idx="85">
                  <c:v>10</c:v>
                </c:pt>
                <c:pt idx="86">
                  <c:v>10</c:v>
                </c:pt>
                <c:pt idx="87">
                  <c:v>10</c:v>
                </c:pt>
                <c:pt idx="88">
                  <c:v>20</c:v>
                </c:pt>
                <c:pt idx="89">
                  <c:v>20</c:v>
                </c:pt>
                <c:pt idx="90">
                  <c:v>20</c:v>
                </c:pt>
                <c:pt idx="91">
                  <c:v>20</c:v>
                </c:pt>
                <c:pt idx="92">
                  <c:v>20</c:v>
                </c:pt>
                <c:pt idx="93">
                  <c:v>20</c:v>
                </c:pt>
                <c:pt idx="94">
                  <c:v>20</c:v>
                </c:pt>
                <c:pt idx="95">
                  <c:v>20</c:v>
                </c:pt>
                <c:pt idx="96">
                  <c:v>20</c:v>
                </c:pt>
                <c:pt idx="97">
                  <c:v>20</c:v>
                </c:pt>
                <c:pt idx="98">
                  <c:v>20</c:v>
                </c:pt>
                <c:pt idx="99">
                  <c:v>50</c:v>
                </c:pt>
                <c:pt idx="100">
                  <c:v>50</c:v>
                </c:pt>
                <c:pt idx="101">
                  <c:v>50</c:v>
                </c:pt>
                <c:pt idx="102">
                  <c:v>50</c:v>
                </c:pt>
                <c:pt idx="103">
                  <c:v>50</c:v>
                </c:pt>
                <c:pt idx="104">
                  <c:v>50</c:v>
                </c:pt>
                <c:pt idx="105">
                  <c:v>50</c:v>
                </c:pt>
                <c:pt idx="106">
                  <c:v>50</c:v>
                </c:pt>
                <c:pt idx="107">
                  <c:v>50</c:v>
                </c:pt>
                <c:pt idx="108">
                  <c:v>50</c:v>
                </c:pt>
                <c:pt idx="109">
                  <c:v>50</c:v>
                </c:pt>
                <c:pt idx="110">
                  <c:v>100</c:v>
                </c:pt>
                <c:pt idx="111">
                  <c:v>100</c:v>
                </c:pt>
                <c:pt idx="112">
                  <c:v>100</c:v>
                </c:pt>
                <c:pt idx="113">
                  <c:v>100</c:v>
                </c:pt>
                <c:pt idx="114">
                  <c:v>100</c:v>
                </c:pt>
                <c:pt idx="115">
                  <c:v>100</c:v>
                </c:pt>
                <c:pt idx="116">
                  <c:v>100</c:v>
                </c:pt>
                <c:pt idx="117">
                  <c:v>100</c:v>
                </c:pt>
                <c:pt idx="118">
                  <c:v>100</c:v>
                </c:pt>
                <c:pt idx="119">
                  <c:v>100</c:v>
                </c:pt>
                <c:pt idx="120">
                  <c:v>100</c:v>
                </c:pt>
                <c:pt idx="121">
                  <c:v>200</c:v>
                </c:pt>
                <c:pt idx="122">
                  <c:v>200</c:v>
                </c:pt>
                <c:pt idx="123">
                  <c:v>200</c:v>
                </c:pt>
                <c:pt idx="124">
                  <c:v>200</c:v>
                </c:pt>
                <c:pt idx="125">
                  <c:v>200</c:v>
                </c:pt>
                <c:pt idx="126">
                  <c:v>200</c:v>
                </c:pt>
                <c:pt idx="127">
                  <c:v>200</c:v>
                </c:pt>
                <c:pt idx="128">
                  <c:v>200</c:v>
                </c:pt>
                <c:pt idx="129">
                  <c:v>200</c:v>
                </c:pt>
                <c:pt idx="130">
                  <c:v>200</c:v>
                </c:pt>
                <c:pt idx="131">
                  <c:v>200</c:v>
                </c:pt>
                <c:pt idx="132">
                  <c:v>500</c:v>
                </c:pt>
                <c:pt idx="133">
                  <c:v>500</c:v>
                </c:pt>
                <c:pt idx="134">
                  <c:v>500</c:v>
                </c:pt>
                <c:pt idx="135">
                  <c:v>500</c:v>
                </c:pt>
                <c:pt idx="136">
                  <c:v>500</c:v>
                </c:pt>
                <c:pt idx="137">
                  <c:v>500</c:v>
                </c:pt>
                <c:pt idx="138">
                  <c:v>500</c:v>
                </c:pt>
                <c:pt idx="139">
                  <c:v>500</c:v>
                </c:pt>
                <c:pt idx="140">
                  <c:v>500</c:v>
                </c:pt>
                <c:pt idx="141">
                  <c:v>500</c:v>
                </c:pt>
                <c:pt idx="142">
                  <c:v>500</c:v>
                </c:pt>
              </c:numCache>
            </c:numRef>
          </c:xVal>
          <c:yVal>
            <c:numRef>
              <c:f>[2]CSV_python!$D$2:$D$144</c:f>
              <c:numCache>
                <c:formatCode>General</c:formatCode>
                <c:ptCount val="143"/>
                <c:pt idx="0">
                  <c:v>52406.2</c:v>
                </c:pt>
                <c:pt idx="1">
                  <c:v>66099.899999999994</c:v>
                </c:pt>
                <c:pt idx="2">
                  <c:v>72684.100000000006</c:v>
                </c:pt>
                <c:pt idx="3">
                  <c:v>93295.9</c:v>
                </c:pt>
                <c:pt idx="4">
                  <c:v>120766.1</c:v>
                </c:pt>
                <c:pt idx="5">
                  <c:v>141627.9</c:v>
                </c:pt>
                <c:pt idx="6">
                  <c:v>189291.4</c:v>
                </c:pt>
                <c:pt idx="7">
                  <c:v>214058.3</c:v>
                </c:pt>
                <c:pt idx="8">
                  <c:v>238310</c:v>
                </c:pt>
                <c:pt idx="9">
                  <c:v>270235.59999999998</c:v>
                </c:pt>
                <c:pt idx="10">
                  <c:v>294469.2</c:v>
                </c:pt>
                <c:pt idx="11">
                  <c:v>5568.8</c:v>
                </c:pt>
                <c:pt idx="12">
                  <c:v>6926.4</c:v>
                </c:pt>
                <c:pt idx="13">
                  <c:v>7584.9</c:v>
                </c:pt>
                <c:pt idx="14">
                  <c:v>9646.6</c:v>
                </c:pt>
                <c:pt idx="15">
                  <c:v>12394.2</c:v>
                </c:pt>
                <c:pt idx="16">
                  <c:v>14480.8</c:v>
                </c:pt>
                <c:pt idx="17">
                  <c:v>19248.099999999999</c:v>
                </c:pt>
                <c:pt idx="18">
                  <c:v>21719.3</c:v>
                </c:pt>
                <c:pt idx="19">
                  <c:v>24127.599999999999</c:v>
                </c:pt>
                <c:pt idx="20">
                  <c:v>27336.5</c:v>
                </c:pt>
                <c:pt idx="21">
                  <c:v>29761.200000000001</c:v>
                </c:pt>
                <c:pt idx="22">
                  <c:v>2958</c:v>
                </c:pt>
                <c:pt idx="23">
                  <c:v>3645.9</c:v>
                </c:pt>
                <c:pt idx="24">
                  <c:v>3977</c:v>
                </c:pt>
                <c:pt idx="25">
                  <c:v>4999.2</c:v>
                </c:pt>
                <c:pt idx="26">
                  <c:v>6373.3</c:v>
                </c:pt>
                <c:pt idx="27">
                  <c:v>7416.8</c:v>
                </c:pt>
                <c:pt idx="28">
                  <c:v>9821.4</c:v>
                </c:pt>
                <c:pt idx="29">
                  <c:v>11033.9</c:v>
                </c:pt>
                <c:pt idx="30">
                  <c:v>12239</c:v>
                </c:pt>
                <c:pt idx="31">
                  <c:v>13843.2</c:v>
                </c:pt>
                <c:pt idx="32">
                  <c:v>15055.6</c:v>
                </c:pt>
                <c:pt idx="33">
                  <c:v>1392.2</c:v>
                </c:pt>
                <c:pt idx="34">
                  <c:v>1667.1</c:v>
                </c:pt>
                <c:pt idx="35">
                  <c:v>1799.3</c:v>
                </c:pt>
                <c:pt idx="36">
                  <c:v>2210.3000000000002</c:v>
                </c:pt>
                <c:pt idx="37">
                  <c:v>2762.1</c:v>
                </c:pt>
                <c:pt idx="38">
                  <c:v>3180.7</c:v>
                </c:pt>
                <c:pt idx="39">
                  <c:v>4136.2</c:v>
                </c:pt>
                <c:pt idx="40">
                  <c:v>4621.3</c:v>
                </c:pt>
                <c:pt idx="41">
                  <c:v>5106.2</c:v>
                </c:pt>
                <c:pt idx="42">
                  <c:v>5747.5</c:v>
                </c:pt>
                <c:pt idx="43">
                  <c:v>6232.5</c:v>
                </c:pt>
                <c:pt idx="44">
                  <c:v>870.9</c:v>
                </c:pt>
                <c:pt idx="45">
                  <c:v>1008</c:v>
                </c:pt>
                <c:pt idx="46">
                  <c:v>1073.9000000000001</c:v>
                </c:pt>
                <c:pt idx="47">
                  <c:v>1280.5</c:v>
                </c:pt>
                <c:pt idx="48">
                  <c:v>1555.8</c:v>
                </c:pt>
                <c:pt idx="49">
                  <c:v>1765</c:v>
                </c:pt>
                <c:pt idx="50">
                  <c:v>2243.3000000000002</c:v>
                </c:pt>
                <c:pt idx="51">
                  <c:v>2485.6999999999998</c:v>
                </c:pt>
                <c:pt idx="52">
                  <c:v>2728.1</c:v>
                </c:pt>
                <c:pt idx="53">
                  <c:v>3048.7</c:v>
                </c:pt>
                <c:pt idx="54">
                  <c:v>3291.2</c:v>
                </c:pt>
                <c:pt idx="55">
                  <c:v>610.4</c:v>
                </c:pt>
                <c:pt idx="56">
                  <c:v>679</c:v>
                </c:pt>
                <c:pt idx="57">
                  <c:v>711.9</c:v>
                </c:pt>
                <c:pt idx="58">
                  <c:v>815.2</c:v>
                </c:pt>
                <c:pt idx="59">
                  <c:v>952.9</c:v>
                </c:pt>
                <c:pt idx="60">
                  <c:v>1057.5</c:v>
                </c:pt>
                <c:pt idx="61">
                  <c:v>1296.5999999999999</c:v>
                </c:pt>
                <c:pt idx="62">
                  <c:v>1417.8</c:v>
                </c:pt>
                <c:pt idx="63">
                  <c:v>1539</c:v>
                </c:pt>
                <c:pt idx="64">
                  <c:v>1699.3</c:v>
                </c:pt>
                <c:pt idx="65">
                  <c:v>1820.5</c:v>
                </c:pt>
                <c:pt idx="66">
                  <c:v>454.1</c:v>
                </c:pt>
                <c:pt idx="67">
                  <c:v>481.5</c:v>
                </c:pt>
                <c:pt idx="68">
                  <c:v>494.7</c:v>
                </c:pt>
                <c:pt idx="69">
                  <c:v>536</c:v>
                </c:pt>
                <c:pt idx="70">
                  <c:v>591.1</c:v>
                </c:pt>
                <c:pt idx="71">
                  <c:v>633</c:v>
                </c:pt>
                <c:pt idx="72">
                  <c:v>728.6</c:v>
                </c:pt>
                <c:pt idx="73">
                  <c:v>777.1</c:v>
                </c:pt>
                <c:pt idx="74">
                  <c:v>825.6</c:v>
                </c:pt>
                <c:pt idx="75">
                  <c:v>889.6</c:v>
                </c:pt>
                <c:pt idx="76">
                  <c:v>938.1</c:v>
                </c:pt>
                <c:pt idx="77">
                  <c:v>402</c:v>
                </c:pt>
                <c:pt idx="78">
                  <c:v>415.7</c:v>
                </c:pt>
                <c:pt idx="79">
                  <c:v>422.3</c:v>
                </c:pt>
                <c:pt idx="80">
                  <c:v>443</c:v>
                </c:pt>
                <c:pt idx="81">
                  <c:v>470.5</c:v>
                </c:pt>
                <c:pt idx="82">
                  <c:v>491.4</c:v>
                </c:pt>
                <c:pt idx="83">
                  <c:v>539.20000000000005</c:v>
                </c:pt>
                <c:pt idx="84">
                  <c:v>563.5</c:v>
                </c:pt>
                <c:pt idx="85">
                  <c:v>587.79999999999995</c:v>
                </c:pt>
                <c:pt idx="86">
                  <c:v>619.79999999999995</c:v>
                </c:pt>
                <c:pt idx="87">
                  <c:v>644.1</c:v>
                </c:pt>
                <c:pt idx="88">
                  <c:v>376</c:v>
                </c:pt>
                <c:pt idx="89">
                  <c:v>382.8</c:v>
                </c:pt>
                <c:pt idx="90">
                  <c:v>386.2</c:v>
                </c:pt>
                <c:pt idx="91">
                  <c:v>396.5</c:v>
                </c:pt>
                <c:pt idx="92">
                  <c:v>410.2</c:v>
                </c:pt>
                <c:pt idx="93">
                  <c:v>420.7</c:v>
                </c:pt>
                <c:pt idx="94">
                  <c:v>444.6</c:v>
                </c:pt>
                <c:pt idx="95">
                  <c:v>456.7</c:v>
                </c:pt>
                <c:pt idx="96">
                  <c:v>468.8</c:v>
                </c:pt>
                <c:pt idx="97">
                  <c:v>484.9</c:v>
                </c:pt>
                <c:pt idx="98">
                  <c:v>497</c:v>
                </c:pt>
                <c:pt idx="99">
                  <c:v>360.4</c:v>
                </c:pt>
                <c:pt idx="100">
                  <c:v>363.1</c:v>
                </c:pt>
                <c:pt idx="101">
                  <c:v>364.4</c:v>
                </c:pt>
                <c:pt idx="102">
                  <c:v>368.5</c:v>
                </c:pt>
                <c:pt idx="103">
                  <c:v>374.1</c:v>
                </c:pt>
                <c:pt idx="104">
                  <c:v>378.2</c:v>
                </c:pt>
                <c:pt idx="105">
                  <c:v>387.8</c:v>
                </c:pt>
                <c:pt idx="106">
                  <c:v>392.6</c:v>
                </c:pt>
                <c:pt idx="107">
                  <c:v>397.5</c:v>
                </c:pt>
                <c:pt idx="108">
                  <c:v>403.9</c:v>
                </c:pt>
                <c:pt idx="109">
                  <c:v>408.8</c:v>
                </c:pt>
                <c:pt idx="110">
                  <c:v>355.1</c:v>
                </c:pt>
                <c:pt idx="111">
                  <c:v>356.5</c:v>
                </c:pt>
                <c:pt idx="112">
                  <c:v>357.2</c:v>
                </c:pt>
                <c:pt idx="113">
                  <c:v>359.2</c:v>
                </c:pt>
                <c:pt idx="114">
                  <c:v>362</c:v>
                </c:pt>
                <c:pt idx="115">
                  <c:v>364.1</c:v>
                </c:pt>
                <c:pt idx="116">
                  <c:v>368.9</c:v>
                </c:pt>
                <c:pt idx="117">
                  <c:v>371.3</c:v>
                </c:pt>
                <c:pt idx="118">
                  <c:v>373.7</c:v>
                </c:pt>
                <c:pt idx="119">
                  <c:v>376.9</c:v>
                </c:pt>
                <c:pt idx="120">
                  <c:v>379.4</c:v>
                </c:pt>
                <c:pt idx="121">
                  <c:v>352.5</c:v>
                </c:pt>
                <c:pt idx="122">
                  <c:v>353.2</c:v>
                </c:pt>
                <c:pt idx="123">
                  <c:v>353.6</c:v>
                </c:pt>
                <c:pt idx="124">
                  <c:v>354.6</c:v>
                </c:pt>
                <c:pt idx="125">
                  <c:v>356</c:v>
                </c:pt>
                <c:pt idx="126">
                  <c:v>357</c:v>
                </c:pt>
                <c:pt idx="127">
                  <c:v>359.4</c:v>
                </c:pt>
                <c:pt idx="128">
                  <c:v>360.6</c:v>
                </c:pt>
                <c:pt idx="129">
                  <c:v>361.8</c:v>
                </c:pt>
                <c:pt idx="130">
                  <c:v>363.4</c:v>
                </c:pt>
                <c:pt idx="131">
                  <c:v>364.6</c:v>
                </c:pt>
                <c:pt idx="132">
                  <c:v>351</c:v>
                </c:pt>
                <c:pt idx="133">
                  <c:v>351.2</c:v>
                </c:pt>
                <c:pt idx="134">
                  <c:v>351.4</c:v>
                </c:pt>
                <c:pt idx="135">
                  <c:v>351.8</c:v>
                </c:pt>
                <c:pt idx="136">
                  <c:v>352.3</c:v>
                </c:pt>
                <c:pt idx="137">
                  <c:v>352.8</c:v>
                </c:pt>
                <c:pt idx="138">
                  <c:v>353.7</c:v>
                </c:pt>
                <c:pt idx="139">
                  <c:v>354.2</c:v>
                </c:pt>
                <c:pt idx="140">
                  <c:v>354.7</c:v>
                </c:pt>
                <c:pt idx="141">
                  <c:v>355.3</c:v>
                </c:pt>
                <c:pt idx="142">
                  <c:v>355.8</c:v>
                </c:pt>
              </c:numCache>
            </c:numRef>
          </c:yVal>
          <c:smooth val="0"/>
          <c:extLst>
            <c:ext xmlns:c16="http://schemas.microsoft.com/office/drawing/2014/chart" uri="{C3380CC4-5D6E-409C-BE32-E72D297353CC}">
              <c16:uniqueId val="{00000001-694C-4CF3-971C-492408418B36}"/>
            </c:ext>
          </c:extLst>
        </c:ser>
        <c:dLbls>
          <c:showLegendKey val="0"/>
          <c:showVal val="0"/>
          <c:showCatName val="0"/>
          <c:showSerName val="0"/>
          <c:showPercent val="0"/>
          <c:showBubbleSize val="0"/>
        </c:dLbls>
        <c:axId val="1145320160"/>
        <c:axId val="1145318720"/>
      </c:scatterChart>
      <c:valAx>
        <c:axId val="1145320160"/>
        <c:scaling>
          <c:logBase val="10"/>
          <c:orientation val="minMax"/>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k (W/mK)</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L (m)</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2"/>
        <c:crossBetween val="midCat"/>
      </c:valAx>
      <c:spPr>
        <a:noFill/>
        <a:ln>
          <a:noFill/>
        </a:ln>
        <a:effectLst/>
      </c:spPr>
    </c:plotArea>
    <c:legend>
      <c:legendPos val="b"/>
      <c:layout>
        <c:manualLayout>
          <c:xMode val="edge"/>
          <c:yMode val="edge"/>
          <c:x val="0.72145850107922727"/>
          <c:y val="0.9390333800299504"/>
          <c:w val="0.15600204478897195"/>
          <c:h val="5.176416598231969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l-GR"/>
              <a:t>α </a:t>
            </a:r>
            <a:r>
              <a:rPr lang="en-US"/>
              <a:t> vs L</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2605415834260214"/>
          <c:y val="0.12127312690208203"/>
          <c:w val="0.84537711657380021"/>
          <c:h val="0.75302618231003338"/>
        </c:manualLayout>
      </c:layout>
      <c:scatterChart>
        <c:scatterStyle val="lineMarker"/>
        <c:varyColors val="0"/>
        <c:ser>
          <c:idx val="0"/>
          <c:order val="0"/>
          <c:tx>
            <c:v>α vs HL</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[2]CSV_python!$B$2:$B$144</c:f>
              <c:numCache>
                <c:formatCode>General</c:formatCode>
                <c:ptCount val="143"/>
                <c:pt idx="0">
                  <c:v>5.0000000000000001E-3</c:v>
                </c:pt>
                <c:pt idx="1">
                  <c:v>8.0000000000000002E-3</c:v>
                </c:pt>
                <c:pt idx="2">
                  <c:v>0.01</c:v>
                </c:pt>
                <c:pt idx="3">
                  <c:v>0.02</c:v>
                </c:pt>
                <c:pt idx="4">
                  <c:v>0.05</c:v>
                </c:pt>
                <c:pt idx="5">
                  <c:v>0.1</c:v>
                </c:pt>
                <c:pt idx="6">
                  <c:v>0.5</c:v>
                </c:pt>
                <c:pt idx="7">
                  <c:v>1</c:v>
                </c:pt>
                <c:pt idx="8">
                  <c:v>2</c:v>
                </c:pt>
                <c:pt idx="9">
                  <c:v>5</c:v>
                </c:pt>
                <c:pt idx="10">
                  <c:v>10</c:v>
                </c:pt>
                <c:pt idx="11">
                  <c:v>5.0000000000000001E-3</c:v>
                </c:pt>
                <c:pt idx="12">
                  <c:v>8.0000000000000002E-3</c:v>
                </c:pt>
                <c:pt idx="13">
                  <c:v>0.01</c:v>
                </c:pt>
                <c:pt idx="14">
                  <c:v>0.02</c:v>
                </c:pt>
                <c:pt idx="15">
                  <c:v>0.05</c:v>
                </c:pt>
                <c:pt idx="16">
                  <c:v>0.1</c:v>
                </c:pt>
                <c:pt idx="17">
                  <c:v>0.5</c:v>
                </c:pt>
                <c:pt idx="18">
                  <c:v>1</c:v>
                </c:pt>
                <c:pt idx="19">
                  <c:v>2</c:v>
                </c:pt>
                <c:pt idx="20">
                  <c:v>5</c:v>
                </c:pt>
                <c:pt idx="21">
                  <c:v>10</c:v>
                </c:pt>
                <c:pt idx="22">
                  <c:v>5.0000000000000001E-3</c:v>
                </c:pt>
                <c:pt idx="23">
                  <c:v>8.0000000000000002E-3</c:v>
                </c:pt>
                <c:pt idx="24">
                  <c:v>0.01</c:v>
                </c:pt>
                <c:pt idx="25">
                  <c:v>0.02</c:v>
                </c:pt>
                <c:pt idx="26">
                  <c:v>0.05</c:v>
                </c:pt>
                <c:pt idx="27">
                  <c:v>0.1</c:v>
                </c:pt>
                <c:pt idx="28">
                  <c:v>0.5</c:v>
                </c:pt>
                <c:pt idx="29">
                  <c:v>1</c:v>
                </c:pt>
                <c:pt idx="30">
                  <c:v>2</c:v>
                </c:pt>
                <c:pt idx="31">
                  <c:v>5</c:v>
                </c:pt>
                <c:pt idx="32">
                  <c:v>10</c:v>
                </c:pt>
                <c:pt idx="33">
                  <c:v>5.0000000000000001E-3</c:v>
                </c:pt>
                <c:pt idx="34">
                  <c:v>8.0000000000000002E-3</c:v>
                </c:pt>
                <c:pt idx="35">
                  <c:v>0.01</c:v>
                </c:pt>
                <c:pt idx="36">
                  <c:v>0.02</c:v>
                </c:pt>
                <c:pt idx="37">
                  <c:v>0.05</c:v>
                </c:pt>
                <c:pt idx="38">
                  <c:v>0.1</c:v>
                </c:pt>
                <c:pt idx="39">
                  <c:v>0.5</c:v>
                </c:pt>
                <c:pt idx="40">
                  <c:v>1</c:v>
                </c:pt>
                <c:pt idx="41">
                  <c:v>2</c:v>
                </c:pt>
                <c:pt idx="42">
                  <c:v>5</c:v>
                </c:pt>
                <c:pt idx="43">
                  <c:v>10</c:v>
                </c:pt>
                <c:pt idx="44">
                  <c:v>5.0000000000000001E-3</c:v>
                </c:pt>
                <c:pt idx="45">
                  <c:v>8.0000000000000002E-3</c:v>
                </c:pt>
                <c:pt idx="46">
                  <c:v>0.01</c:v>
                </c:pt>
                <c:pt idx="47">
                  <c:v>0.02</c:v>
                </c:pt>
                <c:pt idx="48">
                  <c:v>0.05</c:v>
                </c:pt>
                <c:pt idx="49">
                  <c:v>0.1</c:v>
                </c:pt>
                <c:pt idx="50">
                  <c:v>0.5</c:v>
                </c:pt>
                <c:pt idx="51">
                  <c:v>1</c:v>
                </c:pt>
                <c:pt idx="52">
                  <c:v>2</c:v>
                </c:pt>
                <c:pt idx="53">
                  <c:v>5</c:v>
                </c:pt>
                <c:pt idx="54">
                  <c:v>10</c:v>
                </c:pt>
                <c:pt idx="55">
                  <c:v>5.0000000000000001E-3</c:v>
                </c:pt>
                <c:pt idx="56">
                  <c:v>8.0000000000000002E-3</c:v>
                </c:pt>
                <c:pt idx="57">
                  <c:v>0.01</c:v>
                </c:pt>
                <c:pt idx="58">
                  <c:v>0.02</c:v>
                </c:pt>
                <c:pt idx="59">
                  <c:v>0.05</c:v>
                </c:pt>
                <c:pt idx="60">
                  <c:v>0.1</c:v>
                </c:pt>
                <c:pt idx="61">
                  <c:v>0.5</c:v>
                </c:pt>
                <c:pt idx="62">
                  <c:v>1</c:v>
                </c:pt>
                <c:pt idx="63">
                  <c:v>2</c:v>
                </c:pt>
                <c:pt idx="64">
                  <c:v>5</c:v>
                </c:pt>
                <c:pt idx="65">
                  <c:v>10</c:v>
                </c:pt>
                <c:pt idx="66">
                  <c:v>5.0000000000000001E-3</c:v>
                </c:pt>
                <c:pt idx="67">
                  <c:v>8.0000000000000002E-3</c:v>
                </c:pt>
                <c:pt idx="68">
                  <c:v>0.01</c:v>
                </c:pt>
                <c:pt idx="69">
                  <c:v>0.02</c:v>
                </c:pt>
                <c:pt idx="70">
                  <c:v>0.05</c:v>
                </c:pt>
                <c:pt idx="71">
                  <c:v>0.1</c:v>
                </c:pt>
                <c:pt idx="72">
                  <c:v>0.5</c:v>
                </c:pt>
                <c:pt idx="73">
                  <c:v>1</c:v>
                </c:pt>
                <c:pt idx="74">
                  <c:v>2</c:v>
                </c:pt>
                <c:pt idx="75">
                  <c:v>5</c:v>
                </c:pt>
                <c:pt idx="76">
                  <c:v>10</c:v>
                </c:pt>
                <c:pt idx="77">
                  <c:v>5.0000000000000001E-3</c:v>
                </c:pt>
                <c:pt idx="78">
                  <c:v>8.0000000000000002E-3</c:v>
                </c:pt>
                <c:pt idx="79">
                  <c:v>0.01</c:v>
                </c:pt>
                <c:pt idx="80">
                  <c:v>0.02</c:v>
                </c:pt>
                <c:pt idx="81">
                  <c:v>0.05</c:v>
                </c:pt>
                <c:pt idx="82">
                  <c:v>0.1</c:v>
                </c:pt>
                <c:pt idx="83">
                  <c:v>0.5</c:v>
                </c:pt>
                <c:pt idx="84">
                  <c:v>1</c:v>
                </c:pt>
                <c:pt idx="85">
                  <c:v>2</c:v>
                </c:pt>
                <c:pt idx="86">
                  <c:v>5</c:v>
                </c:pt>
                <c:pt idx="87">
                  <c:v>10</c:v>
                </c:pt>
                <c:pt idx="88">
                  <c:v>5.0000000000000001E-3</c:v>
                </c:pt>
                <c:pt idx="89">
                  <c:v>8.0000000000000002E-3</c:v>
                </c:pt>
                <c:pt idx="90">
                  <c:v>0.01</c:v>
                </c:pt>
                <c:pt idx="91">
                  <c:v>0.02</c:v>
                </c:pt>
                <c:pt idx="92">
                  <c:v>0.05</c:v>
                </c:pt>
                <c:pt idx="93">
                  <c:v>0.1</c:v>
                </c:pt>
                <c:pt idx="94">
                  <c:v>0.5</c:v>
                </c:pt>
                <c:pt idx="95">
                  <c:v>1</c:v>
                </c:pt>
                <c:pt idx="96">
                  <c:v>2</c:v>
                </c:pt>
                <c:pt idx="97">
                  <c:v>5</c:v>
                </c:pt>
                <c:pt idx="98">
                  <c:v>10</c:v>
                </c:pt>
                <c:pt idx="99">
                  <c:v>5.0000000000000001E-3</c:v>
                </c:pt>
                <c:pt idx="100">
                  <c:v>8.0000000000000002E-3</c:v>
                </c:pt>
                <c:pt idx="101">
                  <c:v>0.01</c:v>
                </c:pt>
                <c:pt idx="102">
                  <c:v>0.02</c:v>
                </c:pt>
                <c:pt idx="103">
                  <c:v>0.05</c:v>
                </c:pt>
                <c:pt idx="104">
                  <c:v>0.1</c:v>
                </c:pt>
                <c:pt idx="105">
                  <c:v>0.5</c:v>
                </c:pt>
                <c:pt idx="106">
                  <c:v>1</c:v>
                </c:pt>
                <c:pt idx="107">
                  <c:v>2</c:v>
                </c:pt>
                <c:pt idx="108">
                  <c:v>5</c:v>
                </c:pt>
                <c:pt idx="109">
                  <c:v>10</c:v>
                </c:pt>
                <c:pt idx="110">
                  <c:v>5.0000000000000001E-3</c:v>
                </c:pt>
                <c:pt idx="111">
                  <c:v>8.0000000000000002E-3</c:v>
                </c:pt>
                <c:pt idx="112">
                  <c:v>0.01</c:v>
                </c:pt>
                <c:pt idx="113">
                  <c:v>0.02</c:v>
                </c:pt>
                <c:pt idx="114">
                  <c:v>0.05</c:v>
                </c:pt>
                <c:pt idx="115">
                  <c:v>0.1</c:v>
                </c:pt>
                <c:pt idx="116">
                  <c:v>0.5</c:v>
                </c:pt>
                <c:pt idx="117">
                  <c:v>1</c:v>
                </c:pt>
                <c:pt idx="118">
                  <c:v>2</c:v>
                </c:pt>
                <c:pt idx="119">
                  <c:v>5</c:v>
                </c:pt>
                <c:pt idx="120">
                  <c:v>10</c:v>
                </c:pt>
                <c:pt idx="121">
                  <c:v>5.0000000000000001E-3</c:v>
                </c:pt>
                <c:pt idx="122">
                  <c:v>8.0000000000000002E-3</c:v>
                </c:pt>
                <c:pt idx="123">
                  <c:v>0.01</c:v>
                </c:pt>
                <c:pt idx="124">
                  <c:v>0.02</c:v>
                </c:pt>
                <c:pt idx="125">
                  <c:v>0.05</c:v>
                </c:pt>
                <c:pt idx="126">
                  <c:v>0.1</c:v>
                </c:pt>
                <c:pt idx="127">
                  <c:v>0.5</c:v>
                </c:pt>
                <c:pt idx="128">
                  <c:v>1</c:v>
                </c:pt>
                <c:pt idx="129">
                  <c:v>2</c:v>
                </c:pt>
                <c:pt idx="130">
                  <c:v>5</c:v>
                </c:pt>
                <c:pt idx="131">
                  <c:v>10</c:v>
                </c:pt>
                <c:pt idx="132">
                  <c:v>5.0000000000000001E-3</c:v>
                </c:pt>
                <c:pt idx="133">
                  <c:v>8.0000000000000002E-3</c:v>
                </c:pt>
                <c:pt idx="134">
                  <c:v>0.01</c:v>
                </c:pt>
                <c:pt idx="135">
                  <c:v>0.02</c:v>
                </c:pt>
                <c:pt idx="136">
                  <c:v>0.05</c:v>
                </c:pt>
                <c:pt idx="137">
                  <c:v>0.1</c:v>
                </c:pt>
                <c:pt idx="138">
                  <c:v>0.5</c:v>
                </c:pt>
                <c:pt idx="139">
                  <c:v>1</c:v>
                </c:pt>
                <c:pt idx="140">
                  <c:v>2</c:v>
                </c:pt>
                <c:pt idx="141">
                  <c:v>5</c:v>
                </c:pt>
                <c:pt idx="142">
                  <c:v>10</c:v>
                </c:pt>
              </c:numCache>
            </c:numRef>
          </c:xVal>
          <c:yVal>
            <c:numRef>
              <c:f>[2]CSV_python!$C$2:$C$144</c:f>
              <c:numCache>
                <c:formatCode>General</c:formatCode>
                <c:ptCount val="143"/>
                <c:pt idx="0">
                  <c:v>18397.2</c:v>
                </c:pt>
                <c:pt idx="1">
                  <c:v>20286.8</c:v>
                </c:pt>
                <c:pt idx="2">
                  <c:v>21285.5</c:v>
                </c:pt>
                <c:pt idx="3">
                  <c:v>25425.599999999999</c:v>
                </c:pt>
                <c:pt idx="4">
                  <c:v>34622.5</c:v>
                </c:pt>
                <c:pt idx="5">
                  <c:v>45139.8</c:v>
                </c:pt>
                <c:pt idx="6">
                  <c:v>84564.7</c:v>
                </c:pt>
                <c:pt idx="7">
                  <c:v>106280.2</c:v>
                </c:pt>
                <c:pt idx="8">
                  <c:v>129531.2</c:v>
                </c:pt>
                <c:pt idx="9">
                  <c:v>160903.20000000001</c:v>
                </c:pt>
                <c:pt idx="10">
                  <c:v>184168.5</c:v>
                </c:pt>
                <c:pt idx="11">
                  <c:v>1893.3</c:v>
                </c:pt>
                <c:pt idx="12">
                  <c:v>2081.1999999999998</c:v>
                </c:pt>
                <c:pt idx="13">
                  <c:v>2180.9</c:v>
                </c:pt>
                <c:pt idx="14">
                  <c:v>2596.6</c:v>
                </c:pt>
                <c:pt idx="15">
                  <c:v>3524.7</c:v>
                </c:pt>
                <c:pt idx="16">
                  <c:v>4587</c:v>
                </c:pt>
                <c:pt idx="17">
                  <c:v>8563.7000000000007</c:v>
                </c:pt>
                <c:pt idx="18">
                  <c:v>10751.3</c:v>
                </c:pt>
                <c:pt idx="19">
                  <c:v>13091.5</c:v>
                </c:pt>
                <c:pt idx="20">
                  <c:v>16246.1</c:v>
                </c:pt>
                <c:pt idx="21">
                  <c:v>18583.3</c:v>
                </c:pt>
                <c:pt idx="22">
                  <c:v>976.4</c:v>
                </c:pt>
                <c:pt idx="23">
                  <c:v>1021.6</c:v>
                </c:pt>
                <c:pt idx="24">
                  <c:v>1119.5</c:v>
                </c:pt>
                <c:pt idx="25">
                  <c:v>1267.9000000000001</c:v>
                </c:pt>
                <c:pt idx="26">
                  <c:v>1714.7</c:v>
                </c:pt>
                <c:pt idx="27">
                  <c:v>2226.8000000000002</c:v>
                </c:pt>
                <c:pt idx="28">
                  <c:v>4140.3</c:v>
                </c:pt>
                <c:pt idx="29">
                  <c:v>5191.3999999999996</c:v>
                </c:pt>
                <c:pt idx="30">
                  <c:v>6314.6</c:v>
                </c:pt>
                <c:pt idx="31">
                  <c:v>7826.9</c:v>
                </c:pt>
                <c:pt idx="32">
                  <c:v>8946</c:v>
                </c:pt>
                <c:pt idx="33">
                  <c:v>426.2</c:v>
                </c:pt>
                <c:pt idx="34">
                  <c:v>462.9</c:v>
                </c:pt>
                <c:pt idx="35">
                  <c:v>482.7</c:v>
                </c:pt>
                <c:pt idx="36">
                  <c:v>567.4</c:v>
                </c:pt>
                <c:pt idx="37">
                  <c:v>760.4</c:v>
                </c:pt>
                <c:pt idx="38">
                  <c:v>982.3</c:v>
                </c:pt>
                <c:pt idx="39">
                  <c:v>1808</c:v>
                </c:pt>
                <c:pt idx="40">
                  <c:v>2259.8000000000002</c:v>
                </c:pt>
                <c:pt idx="41">
                  <c:v>2741.4</c:v>
                </c:pt>
                <c:pt idx="42">
                  <c:v>3387.7</c:v>
                </c:pt>
                <c:pt idx="43">
                  <c:v>3864.6</c:v>
                </c:pt>
                <c:pt idx="44">
                  <c:v>242.9</c:v>
                </c:pt>
                <c:pt idx="45">
                  <c:v>260.60000000000002</c:v>
                </c:pt>
                <c:pt idx="46">
                  <c:v>270.39999999999998</c:v>
                </c:pt>
                <c:pt idx="47">
                  <c:v>313.7</c:v>
                </c:pt>
                <c:pt idx="48">
                  <c:v>414.9</c:v>
                </c:pt>
                <c:pt idx="49">
                  <c:v>531.70000000000005</c:v>
                </c:pt>
                <c:pt idx="50">
                  <c:v>963</c:v>
                </c:pt>
                <c:pt idx="51">
                  <c:v>1198.4000000000001</c:v>
                </c:pt>
                <c:pt idx="52">
                  <c:v>1447.6</c:v>
                </c:pt>
                <c:pt idx="53">
                  <c:v>1780.4</c:v>
                </c:pt>
                <c:pt idx="54">
                  <c:v>2024.7</c:v>
                </c:pt>
                <c:pt idx="55">
                  <c:v>151.19999999999999</c:v>
                </c:pt>
                <c:pt idx="56">
                  <c:v>159</c:v>
                </c:pt>
                <c:pt idx="57">
                  <c:v>163.69999999999999</c:v>
                </c:pt>
                <c:pt idx="58">
                  <c:v>186.2</c:v>
                </c:pt>
                <c:pt idx="59">
                  <c:v>241.3</c:v>
                </c:pt>
                <c:pt idx="60">
                  <c:v>305.3</c:v>
                </c:pt>
                <c:pt idx="61">
                  <c:v>539.20000000000005</c:v>
                </c:pt>
                <c:pt idx="62">
                  <c:v>665</c:v>
                </c:pt>
                <c:pt idx="63">
                  <c:v>797.5</c:v>
                </c:pt>
                <c:pt idx="64">
                  <c:v>972.8</c:v>
                </c:pt>
                <c:pt idx="65">
                  <c:v>1100.2</c:v>
                </c:pt>
                <c:pt idx="66">
                  <c:v>96.2</c:v>
                </c:pt>
                <c:pt idx="67">
                  <c:v>98.8</c:v>
                </c:pt>
                <c:pt idx="68">
                  <c:v>100.6</c:v>
                </c:pt>
                <c:pt idx="69">
                  <c:v>110.8</c:v>
                </c:pt>
                <c:pt idx="70">
                  <c:v>138.5</c:v>
                </c:pt>
                <c:pt idx="71">
                  <c:v>171.3</c:v>
                </c:pt>
                <c:pt idx="72">
                  <c:v>288</c:v>
                </c:pt>
                <c:pt idx="73">
                  <c:v>349.2</c:v>
                </c:pt>
                <c:pt idx="74">
                  <c:v>412.6</c:v>
                </c:pt>
                <c:pt idx="75">
                  <c:v>494.6</c:v>
                </c:pt>
                <c:pt idx="76">
                  <c:v>552.9</c:v>
                </c:pt>
                <c:pt idx="77">
                  <c:v>77.8</c:v>
                </c:pt>
                <c:pt idx="78">
                  <c:v>78.599999999999994</c:v>
                </c:pt>
                <c:pt idx="79">
                  <c:v>79.3</c:v>
                </c:pt>
                <c:pt idx="80">
                  <c:v>85.4</c:v>
                </c:pt>
                <c:pt idx="81">
                  <c:v>103.9</c:v>
                </c:pt>
                <c:pt idx="82">
                  <c:v>126.2</c:v>
                </c:pt>
                <c:pt idx="83">
                  <c:v>203.6</c:v>
                </c:pt>
                <c:pt idx="84">
                  <c:v>243.1</c:v>
                </c:pt>
                <c:pt idx="85">
                  <c:v>283.2</c:v>
                </c:pt>
                <c:pt idx="86">
                  <c:v>333.8</c:v>
                </c:pt>
                <c:pt idx="87">
                  <c:v>368.9</c:v>
                </c:pt>
                <c:pt idx="88">
                  <c:v>68.7</c:v>
                </c:pt>
                <c:pt idx="89">
                  <c:v>68.400000000000006</c:v>
                </c:pt>
                <c:pt idx="90">
                  <c:v>68.7</c:v>
                </c:pt>
                <c:pt idx="91">
                  <c:v>72.7</c:v>
                </c:pt>
                <c:pt idx="92">
                  <c:v>86.6</c:v>
                </c:pt>
                <c:pt idx="93">
                  <c:v>103.7</c:v>
                </c:pt>
                <c:pt idx="94">
                  <c:v>161.30000000000001</c:v>
                </c:pt>
                <c:pt idx="95">
                  <c:v>190</c:v>
                </c:pt>
                <c:pt idx="96">
                  <c:v>218.5</c:v>
                </c:pt>
                <c:pt idx="97">
                  <c:v>253.4</c:v>
                </c:pt>
                <c:pt idx="98">
                  <c:v>276.89999999999998</c:v>
                </c:pt>
                <c:pt idx="99">
                  <c:v>63.2</c:v>
                </c:pt>
                <c:pt idx="100">
                  <c:v>62.4</c:v>
                </c:pt>
                <c:pt idx="101">
                  <c:v>62.4</c:v>
                </c:pt>
                <c:pt idx="102">
                  <c:v>65.099999999999994</c:v>
                </c:pt>
                <c:pt idx="103">
                  <c:v>76.3</c:v>
                </c:pt>
                <c:pt idx="104">
                  <c:v>90.2</c:v>
                </c:pt>
                <c:pt idx="105">
                  <c:v>136</c:v>
                </c:pt>
                <c:pt idx="106">
                  <c:v>158.19999999999999</c:v>
                </c:pt>
                <c:pt idx="107">
                  <c:v>179.7</c:v>
                </c:pt>
                <c:pt idx="108">
                  <c:v>205.2</c:v>
                </c:pt>
                <c:pt idx="109">
                  <c:v>221.7</c:v>
                </c:pt>
                <c:pt idx="110">
                  <c:v>61.3</c:v>
                </c:pt>
                <c:pt idx="111">
                  <c:v>60.3</c:v>
                </c:pt>
                <c:pt idx="112">
                  <c:v>60.2</c:v>
                </c:pt>
                <c:pt idx="113">
                  <c:v>62.6</c:v>
                </c:pt>
                <c:pt idx="114">
                  <c:v>72.8</c:v>
                </c:pt>
                <c:pt idx="115">
                  <c:v>85.7</c:v>
                </c:pt>
                <c:pt idx="116">
                  <c:v>127.6</c:v>
                </c:pt>
                <c:pt idx="117">
                  <c:v>147.6</c:v>
                </c:pt>
                <c:pt idx="118">
                  <c:v>166.7</c:v>
                </c:pt>
                <c:pt idx="119">
                  <c:v>189.2</c:v>
                </c:pt>
                <c:pt idx="120">
                  <c:v>203.3</c:v>
                </c:pt>
                <c:pt idx="121">
                  <c:v>60.4</c:v>
                </c:pt>
                <c:pt idx="122">
                  <c:v>59.3</c:v>
                </c:pt>
                <c:pt idx="123">
                  <c:v>59.2</c:v>
                </c:pt>
                <c:pt idx="124">
                  <c:v>61.3</c:v>
                </c:pt>
                <c:pt idx="125">
                  <c:v>71.099999999999994</c:v>
                </c:pt>
                <c:pt idx="126">
                  <c:v>83.4</c:v>
                </c:pt>
                <c:pt idx="127">
                  <c:v>123.3</c:v>
                </c:pt>
                <c:pt idx="128">
                  <c:v>142.30000000000001</c:v>
                </c:pt>
                <c:pt idx="129">
                  <c:v>160.30000000000001</c:v>
                </c:pt>
                <c:pt idx="130">
                  <c:v>181.1</c:v>
                </c:pt>
                <c:pt idx="131">
                  <c:v>194.1</c:v>
                </c:pt>
                <c:pt idx="132">
                  <c:v>59.9</c:v>
                </c:pt>
                <c:pt idx="133">
                  <c:v>58.7</c:v>
                </c:pt>
                <c:pt idx="134">
                  <c:v>58.5</c:v>
                </c:pt>
                <c:pt idx="135">
                  <c:v>60.5</c:v>
                </c:pt>
                <c:pt idx="136">
                  <c:v>70</c:v>
                </c:pt>
                <c:pt idx="137">
                  <c:v>82.1</c:v>
                </c:pt>
                <c:pt idx="138">
                  <c:v>120.8</c:v>
                </c:pt>
                <c:pt idx="139">
                  <c:v>139.1</c:v>
                </c:pt>
                <c:pt idx="140">
                  <c:v>156.4</c:v>
                </c:pt>
                <c:pt idx="141">
                  <c:v>176.3</c:v>
                </c:pt>
                <c:pt idx="142">
                  <c:v>188.6</c:v>
                </c:pt>
              </c:numCache>
            </c:numRef>
          </c:yVal>
          <c:smooth val="0"/>
          <c:extLst>
            <c:ext xmlns:c16="http://schemas.microsoft.com/office/drawing/2014/chart" uri="{C3380CC4-5D6E-409C-BE32-E72D297353CC}">
              <c16:uniqueId val="{00000000-F119-4FD4-B9DE-91108DEE91B4}"/>
            </c:ext>
          </c:extLst>
        </c:ser>
        <c:ser>
          <c:idx val="1"/>
          <c:order val="1"/>
          <c:tx>
            <c:v>α vs VL</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[2]CSV_python!$B$2:$B$144</c:f>
              <c:numCache>
                <c:formatCode>General</c:formatCode>
                <c:ptCount val="143"/>
                <c:pt idx="0">
                  <c:v>5.0000000000000001E-3</c:v>
                </c:pt>
                <c:pt idx="1">
                  <c:v>8.0000000000000002E-3</c:v>
                </c:pt>
                <c:pt idx="2">
                  <c:v>0.01</c:v>
                </c:pt>
                <c:pt idx="3">
                  <c:v>0.02</c:v>
                </c:pt>
                <c:pt idx="4">
                  <c:v>0.05</c:v>
                </c:pt>
                <c:pt idx="5">
                  <c:v>0.1</c:v>
                </c:pt>
                <c:pt idx="6">
                  <c:v>0.5</c:v>
                </c:pt>
                <c:pt idx="7">
                  <c:v>1</c:v>
                </c:pt>
                <c:pt idx="8">
                  <c:v>2</c:v>
                </c:pt>
                <c:pt idx="9">
                  <c:v>5</c:v>
                </c:pt>
                <c:pt idx="10">
                  <c:v>10</c:v>
                </c:pt>
                <c:pt idx="11">
                  <c:v>5.0000000000000001E-3</c:v>
                </c:pt>
                <c:pt idx="12">
                  <c:v>8.0000000000000002E-3</c:v>
                </c:pt>
                <c:pt idx="13">
                  <c:v>0.01</c:v>
                </c:pt>
                <c:pt idx="14">
                  <c:v>0.02</c:v>
                </c:pt>
                <c:pt idx="15">
                  <c:v>0.05</c:v>
                </c:pt>
                <c:pt idx="16">
                  <c:v>0.1</c:v>
                </c:pt>
                <c:pt idx="17">
                  <c:v>0.5</c:v>
                </c:pt>
                <c:pt idx="18">
                  <c:v>1</c:v>
                </c:pt>
                <c:pt idx="19">
                  <c:v>2</c:v>
                </c:pt>
                <c:pt idx="20">
                  <c:v>5</c:v>
                </c:pt>
                <c:pt idx="21">
                  <c:v>10</c:v>
                </c:pt>
                <c:pt idx="22">
                  <c:v>5.0000000000000001E-3</c:v>
                </c:pt>
                <c:pt idx="23">
                  <c:v>8.0000000000000002E-3</c:v>
                </c:pt>
                <c:pt idx="24">
                  <c:v>0.01</c:v>
                </c:pt>
                <c:pt idx="25">
                  <c:v>0.02</c:v>
                </c:pt>
                <c:pt idx="26">
                  <c:v>0.05</c:v>
                </c:pt>
                <c:pt idx="27">
                  <c:v>0.1</c:v>
                </c:pt>
                <c:pt idx="28">
                  <c:v>0.5</c:v>
                </c:pt>
                <c:pt idx="29">
                  <c:v>1</c:v>
                </c:pt>
                <c:pt idx="30">
                  <c:v>2</c:v>
                </c:pt>
                <c:pt idx="31">
                  <c:v>5</c:v>
                </c:pt>
                <c:pt idx="32">
                  <c:v>10</c:v>
                </c:pt>
                <c:pt idx="33">
                  <c:v>5.0000000000000001E-3</c:v>
                </c:pt>
                <c:pt idx="34">
                  <c:v>8.0000000000000002E-3</c:v>
                </c:pt>
                <c:pt idx="35">
                  <c:v>0.01</c:v>
                </c:pt>
                <c:pt idx="36">
                  <c:v>0.02</c:v>
                </c:pt>
                <c:pt idx="37">
                  <c:v>0.05</c:v>
                </c:pt>
                <c:pt idx="38">
                  <c:v>0.1</c:v>
                </c:pt>
                <c:pt idx="39">
                  <c:v>0.5</c:v>
                </c:pt>
                <c:pt idx="40">
                  <c:v>1</c:v>
                </c:pt>
                <c:pt idx="41">
                  <c:v>2</c:v>
                </c:pt>
                <c:pt idx="42">
                  <c:v>5</c:v>
                </c:pt>
                <c:pt idx="43">
                  <c:v>10</c:v>
                </c:pt>
                <c:pt idx="44">
                  <c:v>5.0000000000000001E-3</c:v>
                </c:pt>
                <c:pt idx="45">
                  <c:v>8.0000000000000002E-3</c:v>
                </c:pt>
                <c:pt idx="46">
                  <c:v>0.01</c:v>
                </c:pt>
                <c:pt idx="47">
                  <c:v>0.02</c:v>
                </c:pt>
                <c:pt idx="48">
                  <c:v>0.05</c:v>
                </c:pt>
                <c:pt idx="49">
                  <c:v>0.1</c:v>
                </c:pt>
                <c:pt idx="50">
                  <c:v>0.5</c:v>
                </c:pt>
                <c:pt idx="51">
                  <c:v>1</c:v>
                </c:pt>
                <c:pt idx="52">
                  <c:v>2</c:v>
                </c:pt>
                <c:pt idx="53">
                  <c:v>5</c:v>
                </c:pt>
                <c:pt idx="54">
                  <c:v>10</c:v>
                </c:pt>
                <c:pt idx="55">
                  <c:v>5.0000000000000001E-3</c:v>
                </c:pt>
                <c:pt idx="56">
                  <c:v>8.0000000000000002E-3</c:v>
                </c:pt>
                <c:pt idx="57">
                  <c:v>0.01</c:v>
                </c:pt>
                <c:pt idx="58">
                  <c:v>0.02</c:v>
                </c:pt>
                <c:pt idx="59">
                  <c:v>0.05</c:v>
                </c:pt>
                <c:pt idx="60">
                  <c:v>0.1</c:v>
                </c:pt>
                <c:pt idx="61">
                  <c:v>0.5</c:v>
                </c:pt>
                <c:pt idx="62">
                  <c:v>1</c:v>
                </c:pt>
                <c:pt idx="63">
                  <c:v>2</c:v>
                </c:pt>
                <c:pt idx="64">
                  <c:v>5</c:v>
                </c:pt>
                <c:pt idx="65">
                  <c:v>10</c:v>
                </c:pt>
                <c:pt idx="66">
                  <c:v>5.0000000000000001E-3</c:v>
                </c:pt>
                <c:pt idx="67">
                  <c:v>8.0000000000000002E-3</c:v>
                </c:pt>
                <c:pt idx="68">
                  <c:v>0.01</c:v>
                </c:pt>
                <c:pt idx="69">
                  <c:v>0.02</c:v>
                </c:pt>
                <c:pt idx="70">
                  <c:v>0.05</c:v>
                </c:pt>
                <c:pt idx="71">
                  <c:v>0.1</c:v>
                </c:pt>
                <c:pt idx="72">
                  <c:v>0.5</c:v>
                </c:pt>
                <c:pt idx="73">
                  <c:v>1</c:v>
                </c:pt>
                <c:pt idx="74">
                  <c:v>2</c:v>
                </c:pt>
                <c:pt idx="75">
                  <c:v>5</c:v>
                </c:pt>
                <c:pt idx="76">
                  <c:v>10</c:v>
                </c:pt>
                <c:pt idx="77">
                  <c:v>5.0000000000000001E-3</c:v>
                </c:pt>
                <c:pt idx="78">
                  <c:v>8.0000000000000002E-3</c:v>
                </c:pt>
                <c:pt idx="79">
                  <c:v>0.01</c:v>
                </c:pt>
                <c:pt idx="80">
                  <c:v>0.02</c:v>
                </c:pt>
                <c:pt idx="81">
                  <c:v>0.05</c:v>
                </c:pt>
                <c:pt idx="82">
                  <c:v>0.1</c:v>
                </c:pt>
                <c:pt idx="83">
                  <c:v>0.5</c:v>
                </c:pt>
                <c:pt idx="84">
                  <c:v>1</c:v>
                </c:pt>
                <c:pt idx="85">
                  <c:v>2</c:v>
                </c:pt>
                <c:pt idx="86">
                  <c:v>5</c:v>
                </c:pt>
                <c:pt idx="87">
                  <c:v>10</c:v>
                </c:pt>
                <c:pt idx="88">
                  <c:v>5.0000000000000001E-3</c:v>
                </c:pt>
                <c:pt idx="89">
                  <c:v>8.0000000000000002E-3</c:v>
                </c:pt>
                <c:pt idx="90">
                  <c:v>0.01</c:v>
                </c:pt>
                <c:pt idx="91">
                  <c:v>0.02</c:v>
                </c:pt>
                <c:pt idx="92">
                  <c:v>0.05</c:v>
                </c:pt>
                <c:pt idx="93">
                  <c:v>0.1</c:v>
                </c:pt>
                <c:pt idx="94">
                  <c:v>0.5</c:v>
                </c:pt>
                <c:pt idx="95">
                  <c:v>1</c:v>
                </c:pt>
                <c:pt idx="96">
                  <c:v>2</c:v>
                </c:pt>
                <c:pt idx="97">
                  <c:v>5</c:v>
                </c:pt>
                <c:pt idx="98">
                  <c:v>10</c:v>
                </c:pt>
                <c:pt idx="99">
                  <c:v>5.0000000000000001E-3</c:v>
                </c:pt>
                <c:pt idx="100">
                  <c:v>8.0000000000000002E-3</c:v>
                </c:pt>
                <c:pt idx="101">
                  <c:v>0.01</c:v>
                </c:pt>
                <c:pt idx="102">
                  <c:v>0.02</c:v>
                </c:pt>
                <c:pt idx="103">
                  <c:v>0.05</c:v>
                </c:pt>
                <c:pt idx="104">
                  <c:v>0.1</c:v>
                </c:pt>
                <c:pt idx="105">
                  <c:v>0.5</c:v>
                </c:pt>
                <c:pt idx="106">
                  <c:v>1</c:v>
                </c:pt>
                <c:pt idx="107">
                  <c:v>2</c:v>
                </c:pt>
                <c:pt idx="108">
                  <c:v>5</c:v>
                </c:pt>
                <c:pt idx="109">
                  <c:v>10</c:v>
                </c:pt>
                <c:pt idx="110">
                  <c:v>5.0000000000000001E-3</c:v>
                </c:pt>
                <c:pt idx="111">
                  <c:v>8.0000000000000002E-3</c:v>
                </c:pt>
                <c:pt idx="112">
                  <c:v>0.01</c:v>
                </c:pt>
                <c:pt idx="113">
                  <c:v>0.02</c:v>
                </c:pt>
                <c:pt idx="114">
                  <c:v>0.05</c:v>
                </c:pt>
                <c:pt idx="115">
                  <c:v>0.1</c:v>
                </c:pt>
                <c:pt idx="116">
                  <c:v>0.5</c:v>
                </c:pt>
                <c:pt idx="117">
                  <c:v>1</c:v>
                </c:pt>
                <c:pt idx="118">
                  <c:v>2</c:v>
                </c:pt>
                <c:pt idx="119">
                  <c:v>5</c:v>
                </c:pt>
                <c:pt idx="120">
                  <c:v>10</c:v>
                </c:pt>
                <c:pt idx="121">
                  <c:v>5.0000000000000001E-3</c:v>
                </c:pt>
                <c:pt idx="122">
                  <c:v>8.0000000000000002E-3</c:v>
                </c:pt>
                <c:pt idx="123">
                  <c:v>0.01</c:v>
                </c:pt>
                <c:pt idx="124">
                  <c:v>0.02</c:v>
                </c:pt>
                <c:pt idx="125">
                  <c:v>0.05</c:v>
                </c:pt>
                <c:pt idx="126">
                  <c:v>0.1</c:v>
                </c:pt>
                <c:pt idx="127">
                  <c:v>0.5</c:v>
                </c:pt>
                <c:pt idx="128">
                  <c:v>1</c:v>
                </c:pt>
                <c:pt idx="129">
                  <c:v>2</c:v>
                </c:pt>
                <c:pt idx="130">
                  <c:v>5</c:v>
                </c:pt>
                <c:pt idx="131">
                  <c:v>10</c:v>
                </c:pt>
                <c:pt idx="132">
                  <c:v>5.0000000000000001E-3</c:v>
                </c:pt>
                <c:pt idx="133">
                  <c:v>8.0000000000000002E-3</c:v>
                </c:pt>
                <c:pt idx="134">
                  <c:v>0.01</c:v>
                </c:pt>
                <c:pt idx="135">
                  <c:v>0.02</c:v>
                </c:pt>
                <c:pt idx="136">
                  <c:v>0.05</c:v>
                </c:pt>
                <c:pt idx="137">
                  <c:v>0.1</c:v>
                </c:pt>
                <c:pt idx="138">
                  <c:v>0.5</c:v>
                </c:pt>
                <c:pt idx="139">
                  <c:v>1</c:v>
                </c:pt>
                <c:pt idx="140">
                  <c:v>2</c:v>
                </c:pt>
                <c:pt idx="141">
                  <c:v>5</c:v>
                </c:pt>
                <c:pt idx="142">
                  <c:v>10</c:v>
                </c:pt>
              </c:numCache>
            </c:numRef>
          </c:xVal>
          <c:yVal>
            <c:numRef>
              <c:f>[2]CSV_python!$D$2:$D$144</c:f>
              <c:numCache>
                <c:formatCode>General</c:formatCode>
                <c:ptCount val="143"/>
                <c:pt idx="0">
                  <c:v>52406.2</c:v>
                </c:pt>
                <c:pt idx="1">
                  <c:v>66099.899999999994</c:v>
                </c:pt>
                <c:pt idx="2">
                  <c:v>72684.100000000006</c:v>
                </c:pt>
                <c:pt idx="3">
                  <c:v>93295.9</c:v>
                </c:pt>
                <c:pt idx="4">
                  <c:v>120766.1</c:v>
                </c:pt>
                <c:pt idx="5">
                  <c:v>141627.9</c:v>
                </c:pt>
                <c:pt idx="6">
                  <c:v>189291.4</c:v>
                </c:pt>
                <c:pt idx="7">
                  <c:v>214058.3</c:v>
                </c:pt>
                <c:pt idx="8">
                  <c:v>238310</c:v>
                </c:pt>
                <c:pt idx="9">
                  <c:v>270235.59999999998</c:v>
                </c:pt>
                <c:pt idx="10">
                  <c:v>294469.2</c:v>
                </c:pt>
                <c:pt idx="11">
                  <c:v>5568.8</c:v>
                </c:pt>
                <c:pt idx="12">
                  <c:v>6926.4</c:v>
                </c:pt>
                <c:pt idx="13">
                  <c:v>7584.9</c:v>
                </c:pt>
                <c:pt idx="14">
                  <c:v>9646.6</c:v>
                </c:pt>
                <c:pt idx="15">
                  <c:v>12394.2</c:v>
                </c:pt>
                <c:pt idx="16">
                  <c:v>14480.8</c:v>
                </c:pt>
                <c:pt idx="17">
                  <c:v>19248.099999999999</c:v>
                </c:pt>
                <c:pt idx="18">
                  <c:v>21719.3</c:v>
                </c:pt>
                <c:pt idx="19">
                  <c:v>24127.599999999999</c:v>
                </c:pt>
                <c:pt idx="20">
                  <c:v>27336.5</c:v>
                </c:pt>
                <c:pt idx="21">
                  <c:v>29761.200000000001</c:v>
                </c:pt>
                <c:pt idx="22">
                  <c:v>2958</c:v>
                </c:pt>
                <c:pt idx="23">
                  <c:v>3645.9</c:v>
                </c:pt>
                <c:pt idx="24">
                  <c:v>3977</c:v>
                </c:pt>
                <c:pt idx="25">
                  <c:v>4999.2</c:v>
                </c:pt>
                <c:pt idx="26">
                  <c:v>6373.3</c:v>
                </c:pt>
                <c:pt idx="27">
                  <c:v>7416.8</c:v>
                </c:pt>
                <c:pt idx="28">
                  <c:v>9821.4</c:v>
                </c:pt>
                <c:pt idx="29">
                  <c:v>11033.9</c:v>
                </c:pt>
                <c:pt idx="30">
                  <c:v>12239</c:v>
                </c:pt>
                <c:pt idx="31">
                  <c:v>13843.2</c:v>
                </c:pt>
                <c:pt idx="32">
                  <c:v>15055.6</c:v>
                </c:pt>
                <c:pt idx="33">
                  <c:v>1392.2</c:v>
                </c:pt>
                <c:pt idx="34">
                  <c:v>1667.1</c:v>
                </c:pt>
                <c:pt idx="35">
                  <c:v>1799.3</c:v>
                </c:pt>
                <c:pt idx="36">
                  <c:v>2210.3000000000002</c:v>
                </c:pt>
                <c:pt idx="37">
                  <c:v>2762.1</c:v>
                </c:pt>
                <c:pt idx="38">
                  <c:v>3180.7</c:v>
                </c:pt>
                <c:pt idx="39">
                  <c:v>4136.2</c:v>
                </c:pt>
                <c:pt idx="40">
                  <c:v>4621.3</c:v>
                </c:pt>
                <c:pt idx="41">
                  <c:v>5106.2</c:v>
                </c:pt>
                <c:pt idx="42">
                  <c:v>5747.5</c:v>
                </c:pt>
                <c:pt idx="43">
                  <c:v>6232.5</c:v>
                </c:pt>
                <c:pt idx="44">
                  <c:v>870.9</c:v>
                </c:pt>
                <c:pt idx="45">
                  <c:v>1008</c:v>
                </c:pt>
                <c:pt idx="46">
                  <c:v>1073.9000000000001</c:v>
                </c:pt>
                <c:pt idx="47">
                  <c:v>1280.5</c:v>
                </c:pt>
                <c:pt idx="48">
                  <c:v>1555.8</c:v>
                </c:pt>
                <c:pt idx="49">
                  <c:v>1765</c:v>
                </c:pt>
                <c:pt idx="50">
                  <c:v>2243.3000000000002</c:v>
                </c:pt>
                <c:pt idx="51">
                  <c:v>2485.6999999999998</c:v>
                </c:pt>
                <c:pt idx="52">
                  <c:v>2728.1</c:v>
                </c:pt>
                <c:pt idx="53">
                  <c:v>3048.7</c:v>
                </c:pt>
                <c:pt idx="54">
                  <c:v>3291.2</c:v>
                </c:pt>
                <c:pt idx="55">
                  <c:v>610.4</c:v>
                </c:pt>
                <c:pt idx="56">
                  <c:v>679</c:v>
                </c:pt>
                <c:pt idx="57">
                  <c:v>711.9</c:v>
                </c:pt>
                <c:pt idx="58">
                  <c:v>815.2</c:v>
                </c:pt>
                <c:pt idx="59">
                  <c:v>952.9</c:v>
                </c:pt>
                <c:pt idx="60">
                  <c:v>1057.5</c:v>
                </c:pt>
                <c:pt idx="61">
                  <c:v>1296.5999999999999</c:v>
                </c:pt>
                <c:pt idx="62">
                  <c:v>1417.8</c:v>
                </c:pt>
                <c:pt idx="63">
                  <c:v>1539</c:v>
                </c:pt>
                <c:pt idx="64">
                  <c:v>1699.3</c:v>
                </c:pt>
                <c:pt idx="65">
                  <c:v>1820.5</c:v>
                </c:pt>
                <c:pt idx="66">
                  <c:v>454.1</c:v>
                </c:pt>
                <c:pt idx="67">
                  <c:v>481.5</c:v>
                </c:pt>
                <c:pt idx="68">
                  <c:v>494.7</c:v>
                </c:pt>
                <c:pt idx="69">
                  <c:v>536</c:v>
                </c:pt>
                <c:pt idx="70">
                  <c:v>591.1</c:v>
                </c:pt>
                <c:pt idx="71">
                  <c:v>633</c:v>
                </c:pt>
                <c:pt idx="72">
                  <c:v>728.6</c:v>
                </c:pt>
                <c:pt idx="73">
                  <c:v>777.1</c:v>
                </c:pt>
                <c:pt idx="74">
                  <c:v>825.6</c:v>
                </c:pt>
                <c:pt idx="75">
                  <c:v>889.6</c:v>
                </c:pt>
                <c:pt idx="76">
                  <c:v>938.1</c:v>
                </c:pt>
                <c:pt idx="77">
                  <c:v>402</c:v>
                </c:pt>
                <c:pt idx="78">
                  <c:v>415.7</c:v>
                </c:pt>
                <c:pt idx="79">
                  <c:v>422.3</c:v>
                </c:pt>
                <c:pt idx="80">
                  <c:v>443</c:v>
                </c:pt>
                <c:pt idx="81">
                  <c:v>470.5</c:v>
                </c:pt>
                <c:pt idx="82">
                  <c:v>491.4</c:v>
                </c:pt>
                <c:pt idx="83">
                  <c:v>539.20000000000005</c:v>
                </c:pt>
                <c:pt idx="84">
                  <c:v>563.5</c:v>
                </c:pt>
                <c:pt idx="85">
                  <c:v>587.79999999999995</c:v>
                </c:pt>
                <c:pt idx="86">
                  <c:v>619.79999999999995</c:v>
                </c:pt>
                <c:pt idx="87">
                  <c:v>644.1</c:v>
                </c:pt>
                <c:pt idx="88">
                  <c:v>376</c:v>
                </c:pt>
                <c:pt idx="89">
                  <c:v>382.8</c:v>
                </c:pt>
                <c:pt idx="90">
                  <c:v>386.2</c:v>
                </c:pt>
                <c:pt idx="91">
                  <c:v>396.5</c:v>
                </c:pt>
                <c:pt idx="92">
                  <c:v>410.2</c:v>
                </c:pt>
                <c:pt idx="93">
                  <c:v>420.7</c:v>
                </c:pt>
                <c:pt idx="94">
                  <c:v>444.6</c:v>
                </c:pt>
                <c:pt idx="95">
                  <c:v>456.7</c:v>
                </c:pt>
                <c:pt idx="96">
                  <c:v>468.8</c:v>
                </c:pt>
                <c:pt idx="97">
                  <c:v>484.9</c:v>
                </c:pt>
                <c:pt idx="98">
                  <c:v>497</c:v>
                </c:pt>
                <c:pt idx="99">
                  <c:v>360.4</c:v>
                </c:pt>
                <c:pt idx="100">
                  <c:v>363.1</c:v>
                </c:pt>
                <c:pt idx="101">
                  <c:v>364.4</c:v>
                </c:pt>
                <c:pt idx="102">
                  <c:v>368.5</c:v>
                </c:pt>
                <c:pt idx="103">
                  <c:v>374.1</c:v>
                </c:pt>
                <c:pt idx="104">
                  <c:v>378.2</c:v>
                </c:pt>
                <c:pt idx="105">
                  <c:v>387.8</c:v>
                </c:pt>
                <c:pt idx="106">
                  <c:v>392.6</c:v>
                </c:pt>
                <c:pt idx="107">
                  <c:v>397.5</c:v>
                </c:pt>
                <c:pt idx="108">
                  <c:v>403.9</c:v>
                </c:pt>
                <c:pt idx="109">
                  <c:v>408.8</c:v>
                </c:pt>
                <c:pt idx="110">
                  <c:v>355.1</c:v>
                </c:pt>
                <c:pt idx="111">
                  <c:v>356.5</c:v>
                </c:pt>
                <c:pt idx="112">
                  <c:v>357.2</c:v>
                </c:pt>
                <c:pt idx="113">
                  <c:v>359.2</c:v>
                </c:pt>
                <c:pt idx="114">
                  <c:v>362</c:v>
                </c:pt>
                <c:pt idx="115">
                  <c:v>364.1</c:v>
                </c:pt>
                <c:pt idx="116">
                  <c:v>368.9</c:v>
                </c:pt>
                <c:pt idx="117">
                  <c:v>371.3</c:v>
                </c:pt>
                <c:pt idx="118">
                  <c:v>373.7</c:v>
                </c:pt>
                <c:pt idx="119">
                  <c:v>376.9</c:v>
                </c:pt>
                <c:pt idx="120">
                  <c:v>379.4</c:v>
                </c:pt>
                <c:pt idx="121">
                  <c:v>352.5</c:v>
                </c:pt>
                <c:pt idx="122">
                  <c:v>353.2</c:v>
                </c:pt>
                <c:pt idx="123">
                  <c:v>353.6</c:v>
                </c:pt>
                <c:pt idx="124">
                  <c:v>354.6</c:v>
                </c:pt>
                <c:pt idx="125">
                  <c:v>356</c:v>
                </c:pt>
                <c:pt idx="126">
                  <c:v>357</c:v>
                </c:pt>
                <c:pt idx="127">
                  <c:v>359.4</c:v>
                </c:pt>
                <c:pt idx="128">
                  <c:v>360.6</c:v>
                </c:pt>
                <c:pt idx="129">
                  <c:v>361.8</c:v>
                </c:pt>
                <c:pt idx="130">
                  <c:v>363.4</c:v>
                </c:pt>
                <c:pt idx="131">
                  <c:v>364.6</c:v>
                </c:pt>
                <c:pt idx="132">
                  <c:v>351</c:v>
                </c:pt>
                <c:pt idx="133">
                  <c:v>351.2</c:v>
                </c:pt>
                <c:pt idx="134">
                  <c:v>351.4</c:v>
                </c:pt>
                <c:pt idx="135">
                  <c:v>351.8</c:v>
                </c:pt>
                <c:pt idx="136">
                  <c:v>352.3</c:v>
                </c:pt>
                <c:pt idx="137">
                  <c:v>352.8</c:v>
                </c:pt>
                <c:pt idx="138">
                  <c:v>353.7</c:v>
                </c:pt>
                <c:pt idx="139">
                  <c:v>354.2</c:v>
                </c:pt>
                <c:pt idx="140">
                  <c:v>354.7</c:v>
                </c:pt>
                <c:pt idx="141">
                  <c:v>355.3</c:v>
                </c:pt>
                <c:pt idx="142">
                  <c:v>355.8</c:v>
                </c:pt>
              </c:numCache>
            </c:numRef>
          </c:yVal>
          <c:smooth val="0"/>
          <c:extLst>
            <c:ext xmlns:c16="http://schemas.microsoft.com/office/drawing/2014/chart" uri="{C3380CC4-5D6E-409C-BE32-E72D297353CC}">
              <c16:uniqueId val="{00000001-F119-4FD4-B9DE-91108DEE91B4}"/>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l-GR" sz="1400"/>
                  <a:t>α </a:t>
                </a:r>
                <a:r>
                  <a:rPr lang="en-US" sz="1400"/>
                  <a:t> (m2/Day)</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L (m)</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3"/>
        <c:crossBetween val="midCat"/>
      </c:valAx>
      <c:spPr>
        <a:noFill/>
        <a:ln>
          <a:noFill/>
        </a:ln>
        <a:effectLst/>
      </c:spPr>
    </c:plotArea>
    <c:legend>
      <c:legendPos val="b"/>
      <c:layout>
        <c:manualLayout>
          <c:xMode val="edge"/>
          <c:yMode val="edge"/>
          <c:x val="0.72145850107922727"/>
          <c:y val="0.9390333800299504"/>
          <c:w val="0.15600204478897195"/>
          <c:h val="5.176416598231969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k vs C</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386384303440247"/>
          <c:y val="0.12127312690208203"/>
          <c:w val="0.83279287512442712"/>
          <c:h val="0.75302618231003338"/>
        </c:manualLayout>
      </c:layout>
      <c:scatterChart>
        <c:scatterStyle val="lineMarker"/>
        <c:varyColors val="0"/>
        <c:ser>
          <c:idx val="0"/>
          <c:order val="0"/>
          <c:tx>
            <c:v>k vs H Cost</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[2]CSV_python!$A$2:$A$144</c:f>
              <c:numCache>
                <c:formatCode>General</c:formatCode>
                <c:ptCount val="143"/>
                <c:pt idx="0">
                  <c:v>0.01</c:v>
                </c:pt>
                <c:pt idx="1">
                  <c:v>0.01</c:v>
                </c:pt>
                <c:pt idx="2">
                  <c:v>0.01</c:v>
                </c:pt>
                <c:pt idx="3">
                  <c:v>0.01</c:v>
                </c:pt>
                <c:pt idx="4">
                  <c:v>0.01</c:v>
                </c:pt>
                <c:pt idx="5">
                  <c:v>0.01</c:v>
                </c:pt>
                <c:pt idx="6">
                  <c:v>0.01</c:v>
                </c:pt>
                <c:pt idx="7">
                  <c:v>0.01</c:v>
                </c:pt>
                <c:pt idx="8">
                  <c:v>0.01</c:v>
                </c:pt>
                <c:pt idx="9">
                  <c:v>0.01</c:v>
                </c:pt>
                <c:pt idx="10">
                  <c:v>0.01</c:v>
                </c:pt>
                <c:pt idx="11">
                  <c:v>0.1</c:v>
                </c:pt>
                <c:pt idx="12">
                  <c:v>0.1</c:v>
                </c:pt>
                <c:pt idx="13">
                  <c:v>0.1</c:v>
                </c:pt>
                <c:pt idx="14">
                  <c:v>0.1</c:v>
                </c:pt>
                <c:pt idx="15">
                  <c:v>0.1</c:v>
                </c:pt>
                <c:pt idx="16">
                  <c:v>0.1</c:v>
                </c:pt>
                <c:pt idx="17">
                  <c:v>0.1</c:v>
                </c:pt>
                <c:pt idx="18">
                  <c:v>0.1</c:v>
                </c:pt>
                <c:pt idx="19">
                  <c:v>0.1</c:v>
                </c:pt>
                <c:pt idx="20">
                  <c:v>0.1</c:v>
                </c:pt>
                <c:pt idx="21">
                  <c:v>0.1</c:v>
                </c:pt>
                <c:pt idx="22">
                  <c:v>0.2</c:v>
                </c:pt>
                <c:pt idx="23">
                  <c:v>0.2</c:v>
                </c:pt>
                <c:pt idx="24">
                  <c:v>0.2</c:v>
                </c:pt>
                <c:pt idx="25">
                  <c:v>0.2</c:v>
                </c:pt>
                <c:pt idx="26">
                  <c:v>0.2</c:v>
                </c:pt>
                <c:pt idx="27">
                  <c:v>0.2</c:v>
                </c:pt>
                <c:pt idx="28">
                  <c:v>0.2</c:v>
                </c:pt>
                <c:pt idx="29">
                  <c:v>0.2</c:v>
                </c:pt>
                <c:pt idx="30">
                  <c:v>0.2</c:v>
                </c:pt>
                <c:pt idx="31">
                  <c:v>0.2</c:v>
                </c:pt>
                <c:pt idx="32">
                  <c:v>0.2</c:v>
                </c:pt>
                <c:pt idx="33">
                  <c:v>0.5</c:v>
                </c:pt>
                <c:pt idx="34">
                  <c:v>0.5</c:v>
                </c:pt>
                <c:pt idx="35">
                  <c:v>0.5</c:v>
                </c:pt>
                <c:pt idx="36">
                  <c:v>0.5</c:v>
                </c:pt>
                <c:pt idx="37">
                  <c:v>0.5</c:v>
                </c:pt>
                <c:pt idx="38">
                  <c:v>0.5</c:v>
                </c:pt>
                <c:pt idx="39">
                  <c:v>0.5</c:v>
                </c:pt>
                <c:pt idx="40">
                  <c:v>0.5</c:v>
                </c:pt>
                <c:pt idx="41">
                  <c:v>0.5</c:v>
                </c:pt>
                <c:pt idx="42">
                  <c:v>0.5</c:v>
                </c:pt>
                <c:pt idx="43">
                  <c:v>0.5</c:v>
                </c:pt>
                <c:pt idx="44">
                  <c:v>1</c:v>
                </c:pt>
                <c:pt idx="45">
                  <c:v>1</c:v>
                </c:pt>
                <c:pt idx="46">
                  <c:v>1</c:v>
                </c:pt>
                <c:pt idx="47">
                  <c:v>1</c:v>
                </c:pt>
                <c:pt idx="48">
                  <c:v>1</c:v>
                </c:pt>
                <c:pt idx="49">
                  <c:v>1</c:v>
                </c:pt>
                <c:pt idx="50">
                  <c:v>1</c:v>
                </c:pt>
                <c:pt idx="51">
                  <c:v>1</c:v>
                </c:pt>
                <c:pt idx="52">
                  <c:v>1</c:v>
                </c:pt>
                <c:pt idx="53">
                  <c:v>1</c:v>
                </c:pt>
                <c:pt idx="54">
                  <c:v>1</c:v>
                </c:pt>
                <c:pt idx="55">
                  <c:v>2</c:v>
                </c:pt>
                <c:pt idx="56">
                  <c:v>2</c:v>
                </c:pt>
                <c:pt idx="57">
                  <c:v>2</c:v>
                </c:pt>
                <c:pt idx="58">
                  <c:v>2</c:v>
                </c:pt>
                <c:pt idx="59">
                  <c:v>2</c:v>
                </c:pt>
                <c:pt idx="60">
                  <c:v>2</c:v>
                </c:pt>
                <c:pt idx="61">
                  <c:v>2</c:v>
                </c:pt>
                <c:pt idx="62">
                  <c:v>2</c:v>
                </c:pt>
                <c:pt idx="63">
                  <c:v>2</c:v>
                </c:pt>
                <c:pt idx="64">
                  <c:v>2</c:v>
                </c:pt>
                <c:pt idx="65">
                  <c:v>2</c:v>
                </c:pt>
                <c:pt idx="66">
                  <c:v>5</c:v>
                </c:pt>
                <c:pt idx="67">
                  <c:v>5</c:v>
                </c:pt>
                <c:pt idx="68">
                  <c:v>5</c:v>
                </c:pt>
                <c:pt idx="69">
                  <c:v>5</c:v>
                </c:pt>
                <c:pt idx="70">
                  <c:v>5</c:v>
                </c:pt>
                <c:pt idx="71">
                  <c:v>5</c:v>
                </c:pt>
                <c:pt idx="72">
                  <c:v>5</c:v>
                </c:pt>
                <c:pt idx="73">
                  <c:v>5</c:v>
                </c:pt>
                <c:pt idx="74">
                  <c:v>5</c:v>
                </c:pt>
                <c:pt idx="75">
                  <c:v>5</c:v>
                </c:pt>
                <c:pt idx="76">
                  <c:v>5</c:v>
                </c:pt>
                <c:pt idx="77">
                  <c:v>10</c:v>
                </c:pt>
                <c:pt idx="78">
                  <c:v>10</c:v>
                </c:pt>
                <c:pt idx="79">
                  <c:v>10</c:v>
                </c:pt>
                <c:pt idx="80">
                  <c:v>10</c:v>
                </c:pt>
                <c:pt idx="81">
                  <c:v>10</c:v>
                </c:pt>
                <c:pt idx="82">
                  <c:v>10</c:v>
                </c:pt>
                <c:pt idx="83">
                  <c:v>10</c:v>
                </c:pt>
                <c:pt idx="84">
                  <c:v>10</c:v>
                </c:pt>
                <c:pt idx="85">
                  <c:v>10</c:v>
                </c:pt>
                <c:pt idx="86">
                  <c:v>10</c:v>
                </c:pt>
                <c:pt idx="87">
                  <c:v>10</c:v>
                </c:pt>
                <c:pt idx="88">
                  <c:v>20</c:v>
                </c:pt>
                <c:pt idx="89">
                  <c:v>20</c:v>
                </c:pt>
                <c:pt idx="90">
                  <c:v>20</c:v>
                </c:pt>
                <c:pt idx="91">
                  <c:v>20</c:v>
                </c:pt>
                <c:pt idx="92">
                  <c:v>20</c:v>
                </c:pt>
                <c:pt idx="93">
                  <c:v>20</c:v>
                </c:pt>
                <c:pt idx="94">
                  <c:v>20</c:v>
                </c:pt>
                <c:pt idx="95">
                  <c:v>20</c:v>
                </c:pt>
                <c:pt idx="96">
                  <c:v>20</c:v>
                </c:pt>
                <c:pt idx="97">
                  <c:v>20</c:v>
                </c:pt>
                <c:pt idx="98">
                  <c:v>20</c:v>
                </c:pt>
                <c:pt idx="99">
                  <c:v>50</c:v>
                </c:pt>
                <c:pt idx="100">
                  <c:v>50</c:v>
                </c:pt>
                <c:pt idx="101">
                  <c:v>50</c:v>
                </c:pt>
                <c:pt idx="102">
                  <c:v>50</c:v>
                </c:pt>
                <c:pt idx="103">
                  <c:v>50</c:v>
                </c:pt>
                <c:pt idx="104">
                  <c:v>50</c:v>
                </c:pt>
                <c:pt idx="105">
                  <c:v>50</c:v>
                </c:pt>
                <c:pt idx="106">
                  <c:v>50</c:v>
                </c:pt>
                <c:pt idx="107">
                  <c:v>50</c:v>
                </c:pt>
                <c:pt idx="108">
                  <c:v>50</c:v>
                </c:pt>
                <c:pt idx="109">
                  <c:v>50</c:v>
                </c:pt>
                <c:pt idx="110">
                  <c:v>100</c:v>
                </c:pt>
                <c:pt idx="111">
                  <c:v>100</c:v>
                </c:pt>
                <c:pt idx="112">
                  <c:v>100</c:v>
                </c:pt>
                <c:pt idx="113">
                  <c:v>100</c:v>
                </c:pt>
                <c:pt idx="114">
                  <c:v>100</c:v>
                </c:pt>
                <c:pt idx="115">
                  <c:v>100</c:v>
                </c:pt>
                <c:pt idx="116">
                  <c:v>100</c:v>
                </c:pt>
                <c:pt idx="117">
                  <c:v>100</c:v>
                </c:pt>
                <c:pt idx="118">
                  <c:v>100</c:v>
                </c:pt>
                <c:pt idx="119">
                  <c:v>100</c:v>
                </c:pt>
                <c:pt idx="120">
                  <c:v>100</c:v>
                </c:pt>
                <c:pt idx="121">
                  <c:v>200</c:v>
                </c:pt>
                <c:pt idx="122">
                  <c:v>200</c:v>
                </c:pt>
                <c:pt idx="123">
                  <c:v>200</c:v>
                </c:pt>
                <c:pt idx="124">
                  <c:v>200</c:v>
                </c:pt>
                <c:pt idx="125">
                  <c:v>200</c:v>
                </c:pt>
                <c:pt idx="126">
                  <c:v>200</c:v>
                </c:pt>
                <c:pt idx="127">
                  <c:v>200</c:v>
                </c:pt>
                <c:pt idx="128">
                  <c:v>200</c:v>
                </c:pt>
                <c:pt idx="129">
                  <c:v>200</c:v>
                </c:pt>
                <c:pt idx="130">
                  <c:v>200</c:v>
                </c:pt>
                <c:pt idx="131">
                  <c:v>200</c:v>
                </c:pt>
                <c:pt idx="132">
                  <c:v>500</c:v>
                </c:pt>
                <c:pt idx="133">
                  <c:v>500</c:v>
                </c:pt>
                <c:pt idx="134">
                  <c:v>500</c:v>
                </c:pt>
                <c:pt idx="135">
                  <c:v>500</c:v>
                </c:pt>
                <c:pt idx="136">
                  <c:v>500</c:v>
                </c:pt>
                <c:pt idx="137">
                  <c:v>500</c:v>
                </c:pt>
                <c:pt idx="138">
                  <c:v>500</c:v>
                </c:pt>
                <c:pt idx="139">
                  <c:v>500</c:v>
                </c:pt>
                <c:pt idx="140">
                  <c:v>500</c:v>
                </c:pt>
                <c:pt idx="141">
                  <c:v>500</c:v>
                </c:pt>
                <c:pt idx="142">
                  <c:v>500</c:v>
                </c:pt>
              </c:numCache>
            </c:numRef>
          </c:xVal>
          <c:yVal>
            <c:numRef>
              <c:f>[2]CSV_python!$C$2:$C$144</c:f>
              <c:numCache>
                <c:formatCode>General</c:formatCode>
                <c:ptCount val="143"/>
                <c:pt idx="0">
                  <c:v>18397.2</c:v>
                </c:pt>
                <c:pt idx="1">
                  <c:v>20286.8</c:v>
                </c:pt>
                <c:pt idx="2">
                  <c:v>21285.5</c:v>
                </c:pt>
                <c:pt idx="3">
                  <c:v>25425.599999999999</c:v>
                </c:pt>
                <c:pt idx="4">
                  <c:v>34622.5</c:v>
                </c:pt>
                <c:pt idx="5">
                  <c:v>45139.8</c:v>
                </c:pt>
                <c:pt idx="6">
                  <c:v>84564.7</c:v>
                </c:pt>
                <c:pt idx="7">
                  <c:v>106280.2</c:v>
                </c:pt>
                <c:pt idx="8">
                  <c:v>129531.2</c:v>
                </c:pt>
                <c:pt idx="9">
                  <c:v>160903.20000000001</c:v>
                </c:pt>
                <c:pt idx="10">
                  <c:v>184168.5</c:v>
                </c:pt>
                <c:pt idx="11">
                  <c:v>1893.3</c:v>
                </c:pt>
                <c:pt idx="12">
                  <c:v>2081.1999999999998</c:v>
                </c:pt>
                <c:pt idx="13">
                  <c:v>2180.9</c:v>
                </c:pt>
                <c:pt idx="14">
                  <c:v>2596.6</c:v>
                </c:pt>
                <c:pt idx="15">
                  <c:v>3524.7</c:v>
                </c:pt>
                <c:pt idx="16">
                  <c:v>4587</c:v>
                </c:pt>
                <c:pt idx="17">
                  <c:v>8563.7000000000007</c:v>
                </c:pt>
                <c:pt idx="18">
                  <c:v>10751.3</c:v>
                </c:pt>
                <c:pt idx="19">
                  <c:v>13091.5</c:v>
                </c:pt>
                <c:pt idx="20">
                  <c:v>16246.1</c:v>
                </c:pt>
                <c:pt idx="21">
                  <c:v>18583.3</c:v>
                </c:pt>
                <c:pt idx="22">
                  <c:v>976.4</c:v>
                </c:pt>
                <c:pt idx="23">
                  <c:v>1021.6</c:v>
                </c:pt>
                <c:pt idx="24">
                  <c:v>1119.5</c:v>
                </c:pt>
                <c:pt idx="25">
                  <c:v>1267.9000000000001</c:v>
                </c:pt>
                <c:pt idx="26">
                  <c:v>1714.7</c:v>
                </c:pt>
                <c:pt idx="27">
                  <c:v>2226.8000000000002</c:v>
                </c:pt>
                <c:pt idx="28">
                  <c:v>4140.3</c:v>
                </c:pt>
                <c:pt idx="29">
                  <c:v>5191.3999999999996</c:v>
                </c:pt>
                <c:pt idx="30">
                  <c:v>6314.6</c:v>
                </c:pt>
                <c:pt idx="31">
                  <c:v>7826.9</c:v>
                </c:pt>
                <c:pt idx="32">
                  <c:v>8946</c:v>
                </c:pt>
                <c:pt idx="33">
                  <c:v>426.2</c:v>
                </c:pt>
                <c:pt idx="34">
                  <c:v>462.9</c:v>
                </c:pt>
                <c:pt idx="35">
                  <c:v>482.7</c:v>
                </c:pt>
                <c:pt idx="36">
                  <c:v>567.4</c:v>
                </c:pt>
                <c:pt idx="37">
                  <c:v>760.4</c:v>
                </c:pt>
                <c:pt idx="38">
                  <c:v>982.3</c:v>
                </c:pt>
                <c:pt idx="39">
                  <c:v>1808</c:v>
                </c:pt>
                <c:pt idx="40">
                  <c:v>2259.8000000000002</c:v>
                </c:pt>
                <c:pt idx="41">
                  <c:v>2741.4</c:v>
                </c:pt>
                <c:pt idx="42">
                  <c:v>3387.7</c:v>
                </c:pt>
                <c:pt idx="43">
                  <c:v>3864.6</c:v>
                </c:pt>
                <c:pt idx="44">
                  <c:v>242.9</c:v>
                </c:pt>
                <c:pt idx="45">
                  <c:v>260.60000000000002</c:v>
                </c:pt>
                <c:pt idx="46">
                  <c:v>270.39999999999998</c:v>
                </c:pt>
                <c:pt idx="47">
                  <c:v>313.7</c:v>
                </c:pt>
                <c:pt idx="48">
                  <c:v>414.9</c:v>
                </c:pt>
                <c:pt idx="49">
                  <c:v>531.70000000000005</c:v>
                </c:pt>
                <c:pt idx="50">
                  <c:v>963</c:v>
                </c:pt>
                <c:pt idx="51">
                  <c:v>1198.4000000000001</c:v>
                </c:pt>
                <c:pt idx="52">
                  <c:v>1447.6</c:v>
                </c:pt>
                <c:pt idx="53">
                  <c:v>1780.4</c:v>
                </c:pt>
                <c:pt idx="54">
                  <c:v>2024.7</c:v>
                </c:pt>
                <c:pt idx="55">
                  <c:v>151.19999999999999</c:v>
                </c:pt>
                <c:pt idx="56">
                  <c:v>159</c:v>
                </c:pt>
                <c:pt idx="57">
                  <c:v>163.69999999999999</c:v>
                </c:pt>
                <c:pt idx="58">
                  <c:v>186.2</c:v>
                </c:pt>
                <c:pt idx="59">
                  <c:v>241.3</c:v>
                </c:pt>
                <c:pt idx="60">
                  <c:v>305.3</c:v>
                </c:pt>
                <c:pt idx="61">
                  <c:v>539.20000000000005</c:v>
                </c:pt>
                <c:pt idx="62">
                  <c:v>665</c:v>
                </c:pt>
                <c:pt idx="63">
                  <c:v>797.5</c:v>
                </c:pt>
                <c:pt idx="64">
                  <c:v>972.8</c:v>
                </c:pt>
                <c:pt idx="65">
                  <c:v>1100.2</c:v>
                </c:pt>
                <c:pt idx="66">
                  <c:v>96.2</c:v>
                </c:pt>
                <c:pt idx="67">
                  <c:v>98.8</c:v>
                </c:pt>
                <c:pt idx="68">
                  <c:v>100.6</c:v>
                </c:pt>
                <c:pt idx="69">
                  <c:v>110.8</c:v>
                </c:pt>
                <c:pt idx="70">
                  <c:v>138.5</c:v>
                </c:pt>
                <c:pt idx="71">
                  <c:v>171.3</c:v>
                </c:pt>
                <c:pt idx="72">
                  <c:v>288</c:v>
                </c:pt>
                <c:pt idx="73">
                  <c:v>349.2</c:v>
                </c:pt>
                <c:pt idx="74">
                  <c:v>412.6</c:v>
                </c:pt>
                <c:pt idx="75">
                  <c:v>494.6</c:v>
                </c:pt>
                <c:pt idx="76">
                  <c:v>552.9</c:v>
                </c:pt>
                <c:pt idx="77">
                  <c:v>77.8</c:v>
                </c:pt>
                <c:pt idx="78">
                  <c:v>78.599999999999994</c:v>
                </c:pt>
                <c:pt idx="79">
                  <c:v>79.3</c:v>
                </c:pt>
                <c:pt idx="80">
                  <c:v>85.4</c:v>
                </c:pt>
                <c:pt idx="81">
                  <c:v>103.9</c:v>
                </c:pt>
                <c:pt idx="82">
                  <c:v>126.2</c:v>
                </c:pt>
                <c:pt idx="83">
                  <c:v>203.6</c:v>
                </c:pt>
                <c:pt idx="84">
                  <c:v>243.1</c:v>
                </c:pt>
                <c:pt idx="85">
                  <c:v>283.2</c:v>
                </c:pt>
                <c:pt idx="86">
                  <c:v>333.8</c:v>
                </c:pt>
                <c:pt idx="87">
                  <c:v>368.9</c:v>
                </c:pt>
                <c:pt idx="88">
                  <c:v>68.7</c:v>
                </c:pt>
                <c:pt idx="89">
                  <c:v>68.400000000000006</c:v>
                </c:pt>
                <c:pt idx="90">
                  <c:v>68.7</c:v>
                </c:pt>
                <c:pt idx="91">
                  <c:v>72.7</c:v>
                </c:pt>
                <c:pt idx="92">
                  <c:v>86.6</c:v>
                </c:pt>
                <c:pt idx="93">
                  <c:v>103.7</c:v>
                </c:pt>
                <c:pt idx="94">
                  <c:v>161.30000000000001</c:v>
                </c:pt>
                <c:pt idx="95">
                  <c:v>190</c:v>
                </c:pt>
                <c:pt idx="96">
                  <c:v>218.5</c:v>
                </c:pt>
                <c:pt idx="97">
                  <c:v>253.4</c:v>
                </c:pt>
                <c:pt idx="98">
                  <c:v>276.89999999999998</c:v>
                </c:pt>
                <c:pt idx="99">
                  <c:v>63.2</c:v>
                </c:pt>
                <c:pt idx="100">
                  <c:v>62.4</c:v>
                </c:pt>
                <c:pt idx="101">
                  <c:v>62.4</c:v>
                </c:pt>
                <c:pt idx="102">
                  <c:v>65.099999999999994</c:v>
                </c:pt>
                <c:pt idx="103">
                  <c:v>76.3</c:v>
                </c:pt>
                <c:pt idx="104">
                  <c:v>90.2</c:v>
                </c:pt>
                <c:pt idx="105">
                  <c:v>136</c:v>
                </c:pt>
                <c:pt idx="106">
                  <c:v>158.19999999999999</c:v>
                </c:pt>
                <c:pt idx="107">
                  <c:v>179.7</c:v>
                </c:pt>
                <c:pt idx="108">
                  <c:v>205.2</c:v>
                </c:pt>
                <c:pt idx="109">
                  <c:v>221.7</c:v>
                </c:pt>
                <c:pt idx="110">
                  <c:v>61.3</c:v>
                </c:pt>
                <c:pt idx="111">
                  <c:v>60.3</c:v>
                </c:pt>
                <c:pt idx="112">
                  <c:v>60.2</c:v>
                </c:pt>
                <c:pt idx="113">
                  <c:v>62.6</c:v>
                </c:pt>
                <c:pt idx="114">
                  <c:v>72.8</c:v>
                </c:pt>
                <c:pt idx="115">
                  <c:v>85.7</c:v>
                </c:pt>
                <c:pt idx="116">
                  <c:v>127.6</c:v>
                </c:pt>
                <c:pt idx="117">
                  <c:v>147.6</c:v>
                </c:pt>
                <c:pt idx="118">
                  <c:v>166.7</c:v>
                </c:pt>
                <c:pt idx="119">
                  <c:v>189.2</c:v>
                </c:pt>
                <c:pt idx="120">
                  <c:v>203.3</c:v>
                </c:pt>
                <c:pt idx="121">
                  <c:v>60.4</c:v>
                </c:pt>
                <c:pt idx="122">
                  <c:v>59.3</c:v>
                </c:pt>
                <c:pt idx="123">
                  <c:v>59.2</c:v>
                </c:pt>
                <c:pt idx="124">
                  <c:v>61.3</c:v>
                </c:pt>
                <c:pt idx="125">
                  <c:v>71.099999999999994</c:v>
                </c:pt>
                <c:pt idx="126">
                  <c:v>83.4</c:v>
                </c:pt>
                <c:pt idx="127">
                  <c:v>123.3</c:v>
                </c:pt>
                <c:pt idx="128">
                  <c:v>142.30000000000001</c:v>
                </c:pt>
                <c:pt idx="129">
                  <c:v>160.30000000000001</c:v>
                </c:pt>
                <c:pt idx="130">
                  <c:v>181.1</c:v>
                </c:pt>
                <c:pt idx="131">
                  <c:v>194.1</c:v>
                </c:pt>
                <c:pt idx="132">
                  <c:v>59.9</c:v>
                </c:pt>
                <c:pt idx="133">
                  <c:v>58.7</c:v>
                </c:pt>
                <c:pt idx="134">
                  <c:v>58.5</c:v>
                </c:pt>
                <c:pt idx="135">
                  <c:v>60.5</c:v>
                </c:pt>
                <c:pt idx="136">
                  <c:v>70</c:v>
                </c:pt>
                <c:pt idx="137">
                  <c:v>82.1</c:v>
                </c:pt>
                <c:pt idx="138">
                  <c:v>120.8</c:v>
                </c:pt>
                <c:pt idx="139">
                  <c:v>139.1</c:v>
                </c:pt>
                <c:pt idx="140">
                  <c:v>156.4</c:v>
                </c:pt>
                <c:pt idx="141">
                  <c:v>176.3</c:v>
                </c:pt>
                <c:pt idx="142">
                  <c:v>188.6</c:v>
                </c:pt>
              </c:numCache>
            </c:numRef>
          </c:yVal>
          <c:smooth val="0"/>
          <c:extLst>
            <c:ext xmlns:c16="http://schemas.microsoft.com/office/drawing/2014/chart" uri="{C3380CC4-5D6E-409C-BE32-E72D297353CC}">
              <c16:uniqueId val="{00000000-8FB4-4940-9C11-13613B678EF3}"/>
            </c:ext>
          </c:extLst>
        </c:ser>
        <c:ser>
          <c:idx val="1"/>
          <c:order val="1"/>
          <c:tx>
            <c:v>k vs V Cost</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[2]CSV_python!$A$2:$A$144</c:f>
              <c:numCache>
                <c:formatCode>General</c:formatCode>
                <c:ptCount val="143"/>
                <c:pt idx="0">
                  <c:v>0.01</c:v>
                </c:pt>
                <c:pt idx="1">
                  <c:v>0.01</c:v>
                </c:pt>
                <c:pt idx="2">
                  <c:v>0.01</c:v>
                </c:pt>
                <c:pt idx="3">
                  <c:v>0.01</c:v>
                </c:pt>
                <c:pt idx="4">
                  <c:v>0.01</c:v>
                </c:pt>
                <c:pt idx="5">
                  <c:v>0.01</c:v>
                </c:pt>
                <c:pt idx="6">
                  <c:v>0.01</c:v>
                </c:pt>
                <c:pt idx="7">
                  <c:v>0.01</c:v>
                </c:pt>
                <c:pt idx="8">
                  <c:v>0.01</c:v>
                </c:pt>
                <c:pt idx="9">
                  <c:v>0.01</c:v>
                </c:pt>
                <c:pt idx="10">
                  <c:v>0.01</c:v>
                </c:pt>
                <c:pt idx="11">
                  <c:v>0.1</c:v>
                </c:pt>
                <c:pt idx="12">
                  <c:v>0.1</c:v>
                </c:pt>
                <c:pt idx="13">
                  <c:v>0.1</c:v>
                </c:pt>
                <c:pt idx="14">
                  <c:v>0.1</c:v>
                </c:pt>
                <c:pt idx="15">
                  <c:v>0.1</c:v>
                </c:pt>
                <c:pt idx="16">
                  <c:v>0.1</c:v>
                </c:pt>
                <c:pt idx="17">
                  <c:v>0.1</c:v>
                </c:pt>
                <c:pt idx="18">
                  <c:v>0.1</c:v>
                </c:pt>
                <c:pt idx="19">
                  <c:v>0.1</c:v>
                </c:pt>
                <c:pt idx="20">
                  <c:v>0.1</c:v>
                </c:pt>
                <c:pt idx="21">
                  <c:v>0.1</c:v>
                </c:pt>
                <c:pt idx="22">
                  <c:v>0.2</c:v>
                </c:pt>
                <c:pt idx="23">
                  <c:v>0.2</c:v>
                </c:pt>
                <c:pt idx="24">
                  <c:v>0.2</c:v>
                </c:pt>
                <c:pt idx="25">
                  <c:v>0.2</c:v>
                </c:pt>
                <c:pt idx="26">
                  <c:v>0.2</c:v>
                </c:pt>
                <c:pt idx="27">
                  <c:v>0.2</c:v>
                </c:pt>
                <c:pt idx="28">
                  <c:v>0.2</c:v>
                </c:pt>
                <c:pt idx="29">
                  <c:v>0.2</c:v>
                </c:pt>
                <c:pt idx="30">
                  <c:v>0.2</c:v>
                </c:pt>
                <c:pt idx="31">
                  <c:v>0.2</c:v>
                </c:pt>
                <c:pt idx="32">
                  <c:v>0.2</c:v>
                </c:pt>
                <c:pt idx="33">
                  <c:v>0.5</c:v>
                </c:pt>
                <c:pt idx="34">
                  <c:v>0.5</c:v>
                </c:pt>
                <c:pt idx="35">
                  <c:v>0.5</c:v>
                </c:pt>
                <c:pt idx="36">
                  <c:v>0.5</c:v>
                </c:pt>
                <c:pt idx="37">
                  <c:v>0.5</c:v>
                </c:pt>
                <c:pt idx="38">
                  <c:v>0.5</c:v>
                </c:pt>
                <c:pt idx="39">
                  <c:v>0.5</c:v>
                </c:pt>
                <c:pt idx="40">
                  <c:v>0.5</c:v>
                </c:pt>
                <c:pt idx="41">
                  <c:v>0.5</c:v>
                </c:pt>
                <c:pt idx="42">
                  <c:v>0.5</c:v>
                </c:pt>
                <c:pt idx="43">
                  <c:v>0.5</c:v>
                </c:pt>
                <c:pt idx="44">
                  <c:v>1</c:v>
                </c:pt>
                <c:pt idx="45">
                  <c:v>1</c:v>
                </c:pt>
                <c:pt idx="46">
                  <c:v>1</c:v>
                </c:pt>
                <c:pt idx="47">
                  <c:v>1</c:v>
                </c:pt>
                <c:pt idx="48">
                  <c:v>1</c:v>
                </c:pt>
                <c:pt idx="49">
                  <c:v>1</c:v>
                </c:pt>
                <c:pt idx="50">
                  <c:v>1</c:v>
                </c:pt>
                <c:pt idx="51">
                  <c:v>1</c:v>
                </c:pt>
                <c:pt idx="52">
                  <c:v>1</c:v>
                </c:pt>
                <c:pt idx="53">
                  <c:v>1</c:v>
                </c:pt>
                <c:pt idx="54">
                  <c:v>1</c:v>
                </c:pt>
                <c:pt idx="55">
                  <c:v>2</c:v>
                </c:pt>
                <c:pt idx="56">
                  <c:v>2</c:v>
                </c:pt>
                <c:pt idx="57">
                  <c:v>2</c:v>
                </c:pt>
                <c:pt idx="58">
                  <c:v>2</c:v>
                </c:pt>
                <c:pt idx="59">
                  <c:v>2</c:v>
                </c:pt>
                <c:pt idx="60">
                  <c:v>2</c:v>
                </c:pt>
                <c:pt idx="61">
                  <c:v>2</c:v>
                </c:pt>
                <c:pt idx="62">
                  <c:v>2</c:v>
                </c:pt>
                <c:pt idx="63">
                  <c:v>2</c:v>
                </c:pt>
                <c:pt idx="64">
                  <c:v>2</c:v>
                </c:pt>
                <c:pt idx="65">
                  <c:v>2</c:v>
                </c:pt>
                <c:pt idx="66">
                  <c:v>5</c:v>
                </c:pt>
                <c:pt idx="67">
                  <c:v>5</c:v>
                </c:pt>
                <c:pt idx="68">
                  <c:v>5</c:v>
                </c:pt>
                <c:pt idx="69">
                  <c:v>5</c:v>
                </c:pt>
                <c:pt idx="70">
                  <c:v>5</c:v>
                </c:pt>
                <c:pt idx="71">
                  <c:v>5</c:v>
                </c:pt>
                <c:pt idx="72">
                  <c:v>5</c:v>
                </c:pt>
                <c:pt idx="73">
                  <c:v>5</c:v>
                </c:pt>
                <c:pt idx="74">
                  <c:v>5</c:v>
                </c:pt>
                <c:pt idx="75">
                  <c:v>5</c:v>
                </c:pt>
                <c:pt idx="76">
                  <c:v>5</c:v>
                </c:pt>
                <c:pt idx="77">
                  <c:v>10</c:v>
                </c:pt>
                <c:pt idx="78">
                  <c:v>10</c:v>
                </c:pt>
                <c:pt idx="79">
                  <c:v>10</c:v>
                </c:pt>
                <c:pt idx="80">
                  <c:v>10</c:v>
                </c:pt>
                <c:pt idx="81">
                  <c:v>10</c:v>
                </c:pt>
                <c:pt idx="82">
                  <c:v>10</c:v>
                </c:pt>
                <c:pt idx="83">
                  <c:v>10</c:v>
                </c:pt>
                <c:pt idx="84">
                  <c:v>10</c:v>
                </c:pt>
                <c:pt idx="85">
                  <c:v>10</c:v>
                </c:pt>
                <c:pt idx="86">
                  <c:v>10</c:v>
                </c:pt>
                <c:pt idx="87">
                  <c:v>10</c:v>
                </c:pt>
                <c:pt idx="88">
                  <c:v>20</c:v>
                </c:pt>
                <c:pt idx="89">
                  <c:v>20</c:v>
                </c:pt>
                <c:pt idx="90">
                  <c:v>20</c:v>
                </c:pt>
                <c:pt idx="91">
                  <c:v>20</c:v>
                </c:pt>
                <c:pt idx="92">
                  <c:v>20</c:v>
                </c:pt>
                <c:pt idx="93">
                  <c:v>20</c:v>
                </c:pt>
                <c:pt idx="94">
                  <c:v>20</c:v>
                </c:pt>
                <c:pt idx="95">
                  <c:v>20</c:v>
                </c:pt>
                <c:pt idx="96">
                  <c:v>20</c:v>
                </c:pt>
                <c:pt idx="97">
                  <c:v>20</c:v>
                </c:pt>
                <c:pt idx="98">
                  <c:v>20</c:v>
                </c:pt>
                <c:pt idx="99">
                  <c:v>50</c:v>
                </c:pt>
                <c:pt idx="100">
                  <c:v>50</c:v>
                </c:pt>
                <c:pt idx="101">
                  <c:v>50</c:v>
                </c:pt>
                <c:pt idx="102">
                  <c:v>50</c:v>
                </c:pt>
                <c:pt idx="103">
                  <c:v>50</c:v>
                </c:pt>
                <c:pt idx="104">
                  <c:v>50</c:v>
                </c:pt>
                <c:pt idx="105">
                  <c:v>50</c:v>
                </c:pt>
                <c:pt idx="106">
                  <c:v>50</c:v>
                </c:pt>
                <c:pt idx="107">
                  <c:v>50</c:v>
                </c:pt>
                <c:pt idx="108">
                  <c:v>50</c:v>
                </c:pt>
                <c:pt idx="109">
                  <c:v>50</c:v>
                </c:pt>
                <c:pt idx="110">
                  <c:v>100</c:v>
                </c:pt>
                <c:pt idx="111">
                  <c:v>100</c:v>
                </c:pt>
                <c:pt idx="112">
                  <c:v>100</c:v>
                </c:pt>
                <c:pt idx="113">
                  <c:v>100</c:v>
                </c:pt>
                <c:pt idx="114">
                  <c:v>100</c:v>
                </c:pt>
                <c:pt idx="115">
                  <c:v>100</c:v>
                </c:pt>
                <c:pt idx="116">
                  <c:v>100</c:v>
                </c:pt>
                <c:pt idx="117">
                  <c:v>100</c:v>
                </c:pt>
                <c:pt idx="118">
                  <c:v>100</c:v>
                </c:pt>
                <c:pt idx="119">
                  <c:v>100</c:v>
                </c:pt>
                <c:pt idx="120">
                  <c:v>100</c:v>
                </c:pt>
                <c:pt idx="121">
                  <c:v>200</c:v>
                </c:pt>
                <c:pt idx="122">
                  <c:v>200</c:v>
                </c:pt>
                <c:pt idx="123">
                  <c:v>200</c:v>
                </c:pt>
                <c:pt idx="124">
                  <c:v>200</c:v>
                </c:pt>
                <c:pt idx="125">
                  <c:v>200</c:v>
                </c:pt>
                <c:pt idx="126">
                  <c:v>200</c:v>
                </c:pt>
                <c:pt idx="127">
                  <c:v>200</c:v>
                </c:pt>
                <c:pt idx="128">
                  <c:v>200</c:v>
                </c:pt>
                <c:pt idx="129">
                  <c:v>200</c:v>
                </c:pt>
                <c:pt idx="130">
                  <c:v>200</c:v>
                </c:pt>
                <c:pt idx="131">
                  <c:v>200</c:v>
                </c:pt>
                <c:pt idx="132">
                  <c:v>500</c:v>
                </c:pt>
                <c:pt idx="133">
                  <c:v>500</c:v>
                </c:pt>
                <c:pt idx="134">
                  <c:v>500</c:v>
                </c:pt>
                <c:pt idx="135">
                  <c:v>500</c:v>
                </c:pt>
                <c:pt idx="136">
                  <c:v>500</c:v>
                </c:pt>
                <c:pt idx="137">
                  <c:v>500</c:v>
                </c:pt>
                <c:pt idx="138">
                  <c:v>500</c:v>
                </c:pt>
                <c:pt idx="139">
                  <c:v>500</c:v>
                </c:pt>
                <c:pt idx="140">
                  <c:v>500</c:v>
                </c:pt>
                <c:pt idx="141">
                  <c:v>500</c:v>
                </c:pt>
                <c:pt idx="142">
                  <c:v>500</c:v>
                </c:pt>
              </c:numCache>
            </c:numRef>
          </c:xVal>
          <c:yVal>
            <c:numRef>
              <c:f>[2]CSV_python!$E$2:$E$144</c:f>
              <c:numCache>
                <c:formatCode>General</c:formatCode>
                <c:ptCount val="143"/>
                <c:pt idx="0">
                  <c:v>2703048</c:v>
                </c:pt>
                <c:pt idx="1">
                  <c:v>2980689</c:v>
                </c:pt>
                <c:pt idx="2">
                  <c:v>3127428</c:v>
                </c:pt>
                <c:pt idx="3">
                  <c:v>3735721.5</c:v>
                </c:pt>
                <c:pt idx="4">
                  <c:v>5688805.5</c:v>
                </c:pt>
                <c:pt idx="5">
                  <c:v>9773986.5</c:v>
                </c:pt>
                <c:pt idx="6">
                  <c:v>82829898</c:v>
                </c:pt>
                <c:pt idx="7">
                  <c:v>15615471</c:v>
                </c:pt>
                <c:pt idx="8">
                  <c:v>19031682</c:v>
                </c:pt>
                <c:pt idx="9">
                  <c:v>23641089</c:v>
                </c:pt>
                <c:pt idx="10">
                  <c:v>27059400</c:v>
                </c:pt>
                <c:pt idx="11">
                  <c:v>278172</c:v>
                </c:pt>
                <c:pt idx="12">
                  <c:v>305781</c:v>
                </c:pt>
                <c:pt idx="13">
                  <c:v>320428.5</c:v>
                </c:pt>
                <c:pt idx="14">
                  <c:v>381511.5</c:v>
                </c:pt>
                <c:pt idx="15">
                  <c:v>582027</c:v>
                </c:pt>
                <c:pt idx="16">
                  <c:v>996499.5</c:v>
                </c:pt>
                <c:pt idx="17">
                  <c:v>8405953.5</c:v>
                </c:pt>
                <c:pt idx="18">
                  <c:v>1579656</c:v>
                </c:pt>
                <c:pt idx="19">
                  <c:v>1923507</c:v>
                </c:pt>
                <c:pt idx="20">
                  <c:v>2386998</c:v>
                </c:pt>
                <c:pt idx="21">
                  <c:v>2730391.5</c:v>
                </c:pt>
                <c:pt idx="22">
                  <c:v>143457</c:v>
                </c:pt>
                <c:pt idx="23">
                  <c:v>150099</c:v>
                </c:pt>
                <c:pt idx="24">
                  <c:v>164484</c:v>
                </c:pt>
                <c:pt idx="25">
                  <c:v>186292.5</c:v>
                </c:pt>
                <c:pt idx="26">
                  <c:v>284808</c:v>
                </c:pt>
                <c:pt idx="27">
                  <c:v>485640</c:v>
                </c:pt>
                <c:pt idx="28">
                  <c:v>4074400.5</c:v>
                </c:pt>
                <c:pt idx="29">
                  <c:v>762757.5</c:v>
                </c:pt>
                <c:pt idx="30">
                  <c:v>927793.5</c:v>
                </c:pt>
                <c:pt idx="31">
                  <c:v>1149988.5</c:v>
                </c:pt>
                <c:pt idx="32">
                  <c:v>1314417</c:v>
                </c:pt>
                <c:pt idx="33">
                  <c:v>62628</c:v>
                </c:pt>
                <c:pt idx="34">
                  <c:v>68011.5</c:v>
                </c:pt>
                <c:pt idx="35">
                  <c:v>70917</c:v>
                </c:pt>
                <c:pt idx="36">
                  <c:v>83359.5</c:v>
                </c:pt>
                <c:pt idx="37">
                  <c:v>128092.5</c:v>
                </c:pt>
                <c:pt idx="38">
                  <c:v>216292.5</c:v>
                </c:pt>
                <c:pt idx="39">
                  <c:v>1790493</c:v>
                </c:pt>
                <c:pt idx="40">
                  <c:v>332028</c:v>
                </c:pt>
                <c:pt idx="41">
                  <c:v>402780</c:v>
                </c:pt>
                <c:pt idx="42">
                  <c:v>497746.5</c:v>
                </c:pt>
                <c:pt idx="43">
                  <c:v>567813</c:v>
                </c:pt>
                <c:pt idx="44">
                  <c:v>35685</c:v>
                </c:pt>
                <c:pt idx="45">
                  <c:v>38290.5</c:v>
                </c:pt>
                <c:pt idx="46">
                  <c:v>39729</c:v>
                </c:pt>
                <c:pt idx="47">
                  <c:v>46090.5</c:v>
                </c:pt>
                <c:pt idx="48">
                  <c:v>71350.5</c:v>
                </c:pt>
                <c:pt idx="49">
                  <c:v>118756.5</c:v>
                </c:pt>
                <c:pt idx="50">
                  <c:v>963561</c:v>
                </c:pt>
                <c:pt idx="51">
                  <c:v>176074.5</c:v>
                </c:pt>
                <c:pt idx="52">
                  <c:v>212689.5</c:v>
                </c:pt>
                <c:pt idx="53">
                  <c:v>261589.5</c:v>
                </c:pt>
                <c:pt idx="54">
                  <c:v>297490.5</c:v>
                </c:pt>
                <c:pt idx="55">
                  <c:v>22213.5</c:v>
                </c:pt>
                <c:pt idx="56">
                  <c:v>23356.5</c:v>
                </c:pt>
                <c:pt idx="57">
                  <c:v>24057</c:v>
                </c:pt>
                <c:pt idx="58">
                  <c:v>27363</c:v>
                </c:pt>
                <c:pt idx="59">
                  <c:v>42838.5</c:v>
                </c:pt>
                <c:pt idx="60">
                  <c:v>69745.5</c:v>
                </c:pt>
                <c:pt idx="61">
                  <c:v>548038.5</c:v>
                </c:pt>
                <c:pt idx="62">
                  <c:v>117171</c:v>
                </c:pt>
                <c:pt idx="63">
                  <c:v>142924.5</c:v>
                </c:pt>
                <c:pt idx="64">
                  <c:v>161656.5</c:v>
                </c:pt>
                <c:pt idx="65">
                  <c:v>15086.48</c:v>
                </c:pt>
                <c:pt idx="66">
                  <c:v>14311.5</c:v>
                </c:pt>
                <c:pt idx="67">
                  <c:v>14755.5</c:v>
                </c:pt>
                <c:pt idx="68">
                  <c:v>15114</c:v>
                </c:pt>
                <c:pt idx="69">
                  <c:v>17529</c:v>
                </c:pt>
                <c:pt idx="70">
                  <c:v>25957.5</c:v>
                </c:pt>
                <c:pt idx="71">
                  <c:v>40729.5</c:v>
                </c:pt>
                <c:pt idx="72">
                  <c:v>302019</c:v>
                </c:pt>
                <c:pt idx="73">
                  <c:v>51312</c:v>
                </c:pt>
                <c:pt idx="74">
                  <c:v>60616.5</c:v>
                </c:pt>
                <c:pt idx="75">
                  <c:v>72664.5</c:v>
                </c:pt>
                <c:pt idx="76">
                  <c:v>81232.5</c:v>
                </c:pt>
                <c:pt idx="77">
                  <c:v>12529.5</c:v>
                </c:pt>
                <c:pt idx="78">
                  <c:v>12562.5</c:v>
                </c:pt>
                <c:pt idx="79">
                  <c:v>12712.5</c:v>
                </c:pt>
                <c:pt idx="80">
                  <c:v>14242.5</c:v>
                </c:pt>
                <c:pt idx="81">
                  <c:v>20283</c:v>
                </c:pt>
                <c:pt idx="82">
                  <c:v>30976.5</c:v>
                </c:pt>
                <c:pt idx="83">
                  <c:v>219333</c:v>
                </c:pt>
                <c:pt idx="84">
                  <c:v>35716.5</c:v>
                </c:pt>
                <c:pt idx="85">
                  <c:v>41607</c:v>
                </c:pt>
                <c:pt idx="86">
                  <c:v>49048.5</c:v>
                </c:pt>
                <c:pt idx="87">
                  <c:v>54199.5</c:v>
                </c:pt>
                <c:pt idx="88">
                  <c:v>11638.5</c:v>
                </c:pt>
                <c:pt idx="89">
                  <c:v>11466</c:v>
                </c:pt>
                <c:pt idx="90">
                  <c:v>11509.5</c:v>
                </c:pt>
                <c:pt idx="91">
                  <c:v>12598.5</c:v>
                </c:pt>
                <c:pt idx="92">
                  <c:v>17445</c:v>
                </c:pt>
                <c:pt idx="93">
                  <c:v>26097</c:v>
                </c:pt>
                <c:pt idx="94">
                  <c:v>177961.5</c:v>
                </c:pt>
                <c:pt idx="95">
                  <c:v>27915</c:v>
                </c:pt>
                <c:pt idx="96">
                  <c:v>32098.5</c:v>
                </c:pt>
                <c:pt idx="97">
                  <c:v>37234.5</c:v>
                </c:pt>
                <c:pt idx="98">
                  <c:v>40677</c:v>
                </c:pt>
                <c:pt idx="99">
                  <c:v>11104.5</c:v>
                </c:pt>
                <c:pt idx="100">
                  <c:v>10809</c:v>
                </c:pt>
                <c:pt idx="101">
                  <c:v>10789.5</c:v>
                </c:pt>
                <c:pt idx="102">
                  <c:v>11613</c:v>
                </c:pt>
                <c:pt idx="103">
                  <c:v>15744</c:v>
                </c:pt>
                <c:pt idx="104">
                  <c:v>23173.5</c:v>
                </c:pt>
                <c:pt idx="105">
                  <c:v>153174</c:v>
                </c:pt>
                <c:pt idx="106">
                  <c:v>23241</c:v>
                </c:pt>
                <c:pt idx="107">
                  <c:v>26400</c:v>
                </c:pt>
                <c:pt idx="108">
                  <c:v>30156</c:v>
                </c:pt>
                <c:pt idx="109">
                  <c:v>32574</c:v>
                </c:pt>
                <c:pt idx="110">
                  <c:v>10926</c:v>
                </c:pt>
                <c:pt idx="111">
                  <c:v>10590</c:v>
                </c:pt>
                <c:pt idx="112">
                  <c:v>10549.5</c:v>
                </c:pt>
                <c:pt idx="113">
                  <c:v>11284.5</c:v>
                </c:pt>
                <c:pt idx="114">
                  <c:v>15177</c:v>
                </c:pt>
                <c:pt idx="115">
                  <c:v>22198.5</c:v>
                </c:pt>
                <c:pt idx="116">
                  <c:v>144904.5</c:v>
                </c:pt>
                <c:pt idx="117">
                  <c:v>21681</c:v>
                </c:pt>
                <c:pt idx="118">
                  <c:v>24499.5</c:v>
                </c:pt>
                <c:pt idx="119">
                  <c:v>27793.5</c:v>
                </c:pt>
                <c:pt idx="120">
                  <c:v>29871</c:v>
                </c:pt>
                <c:pt idx="121">
                  <c:v>10837.5</c:v>
                </c:pt>
                <c:pt idx="122">
                  <c:v>10480.5</c:v>
                </c:pt>
                <c:pt idx="123">
                  <c:v>10429.5</c:v>
                </c:pt>
                <c:pt idx="124">
                  <c:v>11119.5</c:v>
                </c:pt>
                <c:pt idx="125">
                  <c:v>14893.5</c:v>
                </c:pt>
                <c:pt idx="126">
                  <c:v>21711</c:v>
                </c:pt>
                <c:pt idx="127">
                  <c:v>140770.5</c:v>
                </c:pt>
                <c:pt idx="128">
                  <c:v>20901</c:v>
                </c:pt>
                <c:pt idx="129">
                  <c:v>23548.5</c:v>
                </c:pt>
                <c:pt idx="130">
                  <c:v>26613</c:v>
                </c:pt>
                <c:pt idx="131">
                  <c:v>28519.5</c:v>
                </c:pt>
                <c:pt idx="132">
                  <c:v>10783.5</c:v>
                </c:pt>
                <c:pt idx="133">
                  <c:v>10414.5</c:v>
                </c:pt>
                <c:pt idx="134">
                  <c:v>10357.5</c:v>
                </c:pt>
                <c:pt idx="135">
                  <c:v>11020.5</c:v>
                </c:pt>
                <c:pt idx="136">
                  <c:v>14722.5</c:v>
                </c:pt>
                <c:pt idx="137">
                  <c:v>21418.5</c:v>
                </c:pt>
                <c:pt idx="138">
                  <c:v>138289.5</c:v>
                </c:pt>
                <c:pt idx="139">
                  <c:v>20433</c:v>
                </c:pt>
                <c:pt idx="140">
                  <c:v>22978.5</c:v>
                </c:pt>
                <c:pt idx="141">
                  <c:v>25905</c:v>
                </c:pt>
                <c:pt idx="142">
                  <c:v>27708</c:v>
                </c:pt>
              </c:numCache>
            </c:numRef>
          </c:yVal>
          <c:smooth val="0"/>
          <c:extLst>
            <c:ext xmlns:c16="http://schemas.microsoft.com/office/drawing/2014/chart" uri="{C3380CC4-5D6E-409C-BE32-E72D297353CC}">
              <c16:uniqueId val="{00000001-8FB4-4940-9C11-13613B678EF3}"/>
            </c:ext>
          </c:extLst>
        </c:ser>
        <c:dLbls>
          <c:showLegendKey val="0"/>
          <c:showVal val="0"/>
          <c:showCatName val="0"/>
          <c:showSerName val="0"/>
          <c:showPercent val="0"/>
          <c:showBubbleSize val="0"/>
        </c:dLbls>
        <c:axId val="1145320160"/>
        <c:axId val="1145318720"/>
      </c:scatterChart>
      <c:valAx>
        <c:axId val="1145320160"/>
        <c:scaling>
          <c:logBase val="10"/>
          <c:orientation val="minMax"/>
          <c:min val="1.0000000000000002E-2"/>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k (W/mK)</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max val="1000000000"/>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Cost ($)</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2"/>
        <c:crossBetween val="midCat"/>
      </c:valAx>
      <c:spPr>
        <a:noFill/>
        <a:ln>
          <a:noFill/>
        </a:ln>
        <a:effectLst/>
      </c:spPr>
    </c:plotArea>
    <c:legend>
      <c:legendPos val="b"/>
      <c:layout>
        <c:manualLayout>
          <c:xMode val="edge"/>
          <c:yMode val="edge"/>
          <c:x val="0.70581993063204207"/>
          <c:y val="0.92740546603186236"/>
          <c:w val="0.21855640764278925"/>
          <c:h val="7.211293719099065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l-GR"/>
              <a:t>α </a:t>
            </a:r>
            <a:r>
              <a:rPr lang="en-US"/>
              <a:t> vs C</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2605415834260214"/>
          <c:y val="0.12127312690208203"/>
          <c:w val="0.84537711657380021"/>
          <c:h val="0.75302618231003338"/>
        </c:manualLayout>
      </c:layout>
      <c:scatterChart>
        <c:scatterStyle val="lineMarker"/>
        <c:varyColors val="0"/>
        <c:ser>
          <c:idx val="0"/>
          <c:order val="0"/>
          <c:tx>
            <c:v>α vs H Cost</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[2]CSV_python!$B$2:$B$144</c:f>
              <c:numCache>
                <c:formatCode>General</c:formatCode>
                <c:ptCount val="143"/>
                <c:pt idx="0">
                  <c:v>5.0000000000000001E-3</c:v>
                </c:pt>
                <c:pt idx="1">
                  <c:v>8.0000000000000002E-3</c:v>
                </c:pt>
                <c:pt idx="2">
                  <c:v>0.01</c:v>
                </c:pt>
                <c:pt idx="3">
                  <c:v>0.02</c:v>
                </c:pt>
                <c:pt idx="4">
                  <c:v>0.05</c:v>
                </c:pt>
                <c:pt idx="5">
                  <c:v>0.1</c:v>
                </c:pt>
                <c:pt idx="6">
                  <c:v>0.5</c:v>
                </c:pt>
                <c:pt idx="7">
                  <c:v>1</c:v>
                </c:pt>
                <c:pt idx="8">
                  <c:v>2</c:v>
                </c:pt>
                <c:pt idx="9">
                  <c:v>5</c:v>
                </c:pt>
                <c:pt idx="10">
                  <c:v>10</c:v>
                </c:pt>
                <c:pt idx="11">
                  <c:v>5.0000000000000001E-3</c:v>
                </c:pt>
                <c:pt idx="12">
                  <c:v>8.0000000000000002E-3</c:v>
                </c:pt>
                <c:pt idx="13">
                  <c:v>0.01</c:v>
                </c:pt>
                <c:pt idx="14">
                  <c:v>0.02</c:v>
                </c:pt>
                <c:pt idx="15">
                  <c:v>0.05</c:v>
                </c:pt>
                <c:pt idx="16">
                  <c:v>0.1</c:v>
                </c:pt>
                <c:pt idx="17">
                  <c:v>0.5</c:v>
                </c:pt>
                <c:pt idx="18">
                  <c:v>1</c:v>
                </c:pt>
                <c:pt idx="19">
                  <c:v>2</c:v>
                </c:pt>
                <c:pt idx="20">
                  <c:v>5</c:v>
                </c:pt>
                <c:pt idx="21">
                  <c:v>10</c:v>
                </c:pt>
                <c:pt idx="22">
                  <c:v>5.0000000000000001E-3</c:v>
                </c:pt>
                <c:pt idx="23">
                  <c:v>8.0000000000000002E-3</c:v>
                </c:pt>
                <c:pt idx="24">
                  <c:v>0.01</c:v>
                </c:pt>
                <c:pt idx="25">
                  <c:v>0.02</c:v>
                </c:pt>
                <c:pt idx="26">
                  <c:v>0.05</c:v>
                </c:pt>
                <c:pt idx="27">
                  <c:v>0.1</c:v>
                </c:pt>
                <c:pt idx="28">
                  <c:v>0.5</c:v>
                </c:pt>
                <c:pt idx="29">
                  <c:v>1</c:v>
                </c:pt>
                <c:pt idx="30">
                  <c:v>2</c:v>
                </c:pt>
                <c:pt idx="31">
                  <c:v>5</c:v>
                </c:pt>
                <c:pt idx="32">
                  <c:v>10</c:v>
                </c:pt>
                <c:pt idx="33">
                  <c:v>5.0000000000000001E-3</c:v>
                </c:pt>
                <c:pt idx="34">
                  <c:v>8.0000000000000002E-3</c:v>
                </c:pt>
                <c:pt idx="35">
                  <c:v>0.01</c:v>
                </c:pt>
                <c:pt idx="36">
                  <c:v>0.02</c:v>
                </c:pt>
                <c:pt idx="37">
                  <c:v>0.05</c:v>
                </c:pt>
                <c:pt idx="38">
                  <c:v>0.1</c:v>
                </c:pt>
                <c:pt idx="39">
                  <c:v>0.5</c:v>
                </c:pt>
                <c:pt idx="40">
                  <c:v>1</c:v>
                </c:pt>
                <c:pt idx="41">
                  <c:v>2</c:v>
                </c:pt>
                <c:pt idx="42">
                  <c:v>5</c:v>
                </c:pt>
                <c:pt idx="43">
                  <c:v>10</c:v>
                </c:pt>
                <c:pt idx="44">
                  <c:v>5.0000000000000001E-3</c:v>
                </c:pt>
                <c:pt idx="45">
                  <c:v>8.0000000000000002E-3</c:v>
                </c:pt>
                <c:pt idx="46">
                  <c:v>0.01</c:v>
                </c:pt>
                <c:pt idx="47">
                  <c:v>0.02</c:v>
                </c:pt>
                <c:pt idx="48">
                  <c:v>0.05</c:v>
                </c:pt>
                <c:pt idx="49">
                  <c:v>0.1</c:v>
                </c:pt>
                <c:pt idx="50">
                  <c:v>0.5</c:v>
                </c:pt>
                <c:pt idx="51">
                  <c:v>1</c:v>
                </c:pt>
                <c:pt idx="52">
                  <c:v>2</c:v>
                </c:pt>
                <c:pt idx="53">
                  <c:v>5</c:v>
                </c:pt>
                <c:pt idx="54">
                  <c:v>10</c:v>
                </c:pt>
                <c:pt idx="55">
                  <c:v>5.0000000000000001E-3</c:v>
                </c:pt>
                <c:pt idx="56">
                  <c:v>8.0000000000000002E-3</c:v>
                </c:pt>
                <c:pt idx="57">
                  <c:v>0.01</c:v>
                </c:pt>
                <c:pt idx="58">
                  <c:v>0.02</c:v>
                </c:pt>
                <c:pt idx="59">
                  <c:v>0.05</c:v>
                </c:pt>
                <c:pt idx="60">
                  <c:v>0.1</c:v>
                </c:pt>
                <c:pt idx="61">
                  <c:v>0.5</c:v>
                </c:pt>
                <c:pt idx="62">
                  <c:v>1</c:v>
                </c:pt>
                <c:pt idx="63">
                  <c:v>2</c:v>
                </c:pt>
                <c:pt idx="64">
                  <c:v>5</c:v>
                </c:pt>
                <c:pt idx="65">
                  <c:v>10</c:v>
                </c:pt>
                <c:pt idx="66">
                  <c:v>5.0000000000000001E-3</c:v>
                </c:pt>
                <c:pt idx="67">
                  <c:v>8.0000000000000002E-3</c:v>
                </c:pt>
                <c:pt idx="68">
                  <c:v>0.01</c:v>
                </c:pt>
                <c:pt idx="69">
                  <c:v>0.02</c:v>
                </c:pt>
                <c:pt idx="70">
                  <c:v>0.05</c:v>
                </c:pt>
                <c:pt idx="71">
                  <c:v>0.1</c:v>
                </c:pt>
                <c:pt idx="72">
                  <c:v>0.5</c:v>
                </c:pt>
                <c:pt idx="73">
                  <c:v>1</c:v>
                </c:pt>
                <c:pt idx="74">
                  <c:v>2</c:v>
                </c:pt>
                <c:pt idx="75">
                  <c:v>5</c:v>
                </c:pt>
                <c:pt idx="76">
                  <c:v>10</c:v>
                </c:pt>
                <c:pt idx="77">
                  <c:v>5.0000000000000001E-3</c:v>
                </c:pt>
                <c:pt idx="78">
                  <c:v>8.0000000000000002E-3</c:v>
                </c:pt>
                <c:pt idx="79">
                  <c:v>0.01</c:v>
                </c:pt>
                <c:pt idx="80">
                  <c:v>0.02</c:v>
                </c:pt>
                <c:pt idx="81">
                  <c:v>0.05</c:v>
                </c:pt>
                <c:pt idx="82">
                  <c:v>0.1</c:v>
                </c:pt>
                <c:pt idx="83">
                  <c:v>0.5</c:v>
                </c:pt>
                <c:pt idx="84">
                  <c:v>1</c:v>
                </c:pt>
                <c:pt idx="85">
                  <c:v>2</c:v>
                </c:pt>
                <c:pt idx="86">
                  <c:v>5</c:v>
                </c:pt>
                <c:pt idx="87">
                  <c:v>10</c:v>
                </c:pt>
                <c:pt idx="88">
                  <c:v>5.0000000000000001E-3</c:v>
                </c:pt>
                <c:pt idx="89">
                  <c:v>8.0000000000000002E-3</c:v>
                </c:pt>
                <c:pt idx="90">
                  <c:v>0.01</c:v>
                </c:pt>
                <c:pt idx="91">
                  <c:v>0.02</c:v>
                </c:pt>
                <c:pt idx="92">
                  <c:v>0.05</c:v>
                </c:pt>
                <c:pt idx="93">
                  <c:v>0.1</c:v>
                </c:pt>
                <c:pt idx="94">
                  <c:v>0.5</c:v>
                </c:pt>
                <c:pt idx="95">
                  <c:v>1</c:v>
                </c:pt>
                <c:pt idx="96">
                  <c:v>2</c:v>
                </c:pt>
                <c:pt idx="97">
                  <c:v>5</c:v>
                </c:pt>
                <c:pt idx="98">
                  <c:v>10</c:v>
                </c:pt>
                <c:pt idx="99">
                  <c:v>5.0000000000000001E-3</c:v>
                </c:pt>
                <c:pt idx="100">
                  <c:v>8.0000000000000002E-3</c:v>
                </c:pt>
                <c:pt idx="101">
                  <c:v>0.01</c:v>
                </c:pt>
                <c:pt idx="102">
                  <c:v>0.02</c:v>
                </c:pt>
                <c:pt idx="103">
                  <c:v>0.05</c:v>
                </c:pt>
                <c:pt idx="104">
                  <c:v>0.1</c:v>
                </c:pt>
                <c:pt idx="105">
                  <c:v>0.5</c:v>
                </c:pt>
                <c:pt idx="106">
                  <c:v>1</c:v>
                </c:pt>
                <c:pt idx="107">
                  <c:v>2</c:v>
                </c:pt>
                <c:pt idx="108">
                  <c:v>5</c:v>
                </c:pt>
                <c:pt idx="109">
                  <c:v>10</c:v>
                </c:pt>
                <c:pt idx="110">
                  <c:v>5.0000000000000001E-3</c:v>
                </c:pt>
                <c:pt idx="111">
                  <c:v>8.0000000000000002E-3</c:v>
                </c:pt>
                <c:pt idx="112">
                  <c:v>0.01</c:v>
                </c:pt>
                <c:pt idx="113">
                  <c:v>0.02</c:v>
                </c:pt>
                <c:pt idx="114">
                  <c:v>0.05</c:v>
                </c:pt>
                <c:pt idx="115">
                  <c:v>0.1</c:v>
                </c:pt>
                <c:pt idx="116">
                  <c:v>0.5</c:v>
                </c:pt>
                <c:pt idx="117">
                  <c:v>1</c:v>
                </c:pt>
                <c:pt idx="118">
                  <c:v>2</c:v>
                </c:pt>
                <c:pt idx="119">
                  <c:v>5</c:v>
                </c:pt>
                <c:pt idx="120">
                  <c:v>10</c:v>
                </c:pt>
                <c:pt idx="121">
                  <c:v>5.0000000000000001E-3</c:v>
                </c:pt>
                <c:pt idx="122">
                  <c:v>8.0000000000000002E-3</c:v>
                </c:pt>
                <c:pt idx="123">
                  <c:v>0.01</c:v>
                </c:pt>
                <c:pt idx="124">
                  <c:v>0.02</c:v>
                </c:pt>
                <c:pt idx="125">
                  <c:v>0.05</c:v>
                </c:pt>
                <c:pt idx="126">
                  <c:v>0.1</c:v>
                </c:pt>
                <c:pt idx="127">
                  <c:v>0.5</c:v>
                </c:pt>
                <c:pt idx="128">
                  <c:v>1</c:v>
                </c:pt>
                <c:pt idx="129">
                  <c:v>2</c:v>
                </c:pt>
                <c:pt idx="130">
                  <c:v>5</c:v>
                </c:pt>
                <c:pt idx="131">
                  <c:v>10</c:v>
                </c:pt>
                <c:pt idx="132">
                  <c:v>5.0000000000000001E-3</c:v>
                </c:pt>
                <c:pt idx="133">
                  <c:v>8.0000000000000002E-3</c:v>
                </c:pt>
                <c:pt idx="134">
                  <c:v>0.01</c:v>
                </c:pt>
                <c:pt idx="135">
                  <c:v>0.02</c:v>
                </c:pt>
                <c:pt idx="136">
                  <c:v>0.05</c:v>
                </c:pt>
                <c:pt idx="137">
                  <c:v>0.1</c:v>
                </c:pt>
                <c:pt idx="138">
                  <c:v>0.5</c:v>
                </c:pt>
                <c:pt idx="139">
                  <c:v>1</c:v>
                </c:pt>
                <c:pt idx="140">
                  <c:v>2</c:v>
                </c:pt>
                <c:pt idx="141">
                  <c:v>5</c:v>
                </c:pt>
                <c:pt idx="142">
                  <c:v>10</c:v>
                </c:pt>
              </c:numCache>
            </c:numRef>
          </c:xVal>
          <c:yVal>
            <c:numRef>
              <c:f>[2]CSV_python!$E$2:$E$144</c:f>
              <c:numCache>
                <c:formatCode>General</c:formatCode>
                <c:ptCount val="143"/>
                <c:pt idx="0">
                  <c:v>2703048</c:v>
                </c:pt>
                <c:pt idx="1">
                  <c:v>2980689</c:v>
                </c:pt>
                <c:pt idx="2">
                  <c:v>3127428</c:v>
                </c:pt>
                <c:pt idx="3">
                  <c:v>3735721.5</c:v>
                </c:pt>
                <c:pt idx="4">
                  <c:v>5688805.5</c:v>
                </c:pt>
                <c:pt idx="5">
                  <c:v>9773986.5</c:v>
                </c:pt>
                <c:pt idx="6">
                  <c:v>82829898</c:v>
                </c:pt>
                <c:pt idx="7">
                  <c:v>15615471</c:v>
                </c:pt>
                <c:pt idx="8">
                  <c:v>19031682</c:v>
                </c:pt>
                <c:pt idx="9">
                  <c:v>23641089</c:v>
                </c:pt>
                <c:pt idx="10">
                  <c:v>27059400</c:v>
                </c:pt>
                <c:pt idx="11">
                  <c:v>278172</c:v>
                </c:pt>
                <c:pt idx="12">
                  <c:v>305781</c:v>
                </c:pt>
                <c:pt idx="13">
                  <c:v>320428.5</c:v>
                </c:pt>
                <c:pt idx="14">
                  <c:v>381511.5</c:v>
                </c:pt>
                <c:pt idx="15">
                  <c:v>582027</c:v>
                </c:pt>
                <c:pt idx="16">
                  <c:v>996499.5</c:v>
                </c:pt>
                <c:pt idx="17">
                  <c:v>8405953.5</c:v>
                </c:pt>
                <c:pt idx="18">
                  <c:v>1579656</c:v>
                </c:pt>
                <c:pt idx="19">
                  <c:v>1923507</c:v>
                </c:pt>
                <c:pt idx="20">
                  <c:v>2386998</c:v>
                </c:pt>
                <c:pt idx="21">
                  <c:v>2730391.5</c:v>
                </c:pt>
                <c:pt idx="22">
                  <c:v>143457</c:v>
                </c:pt>
                <c:pt idx="23">
                  <c:v>150099</c:v>
                </c:pt>
                <c:pt idx="24">
                  <c:v>164484</c:v>
                </c:pt>
                <c:pt idx="25">
                  <c:v>186292.5</c:v>
                </c:pt>
                <c:pt idx="26">
                  <c:v>284808</c:v>
                </c:pt>
                <c:pt idx="27">
                  <c:v>485640</c:v>
                </c:pt>
                <c:pt idx="28">
                  <c:v>4074400.5</c:v>
                </c:pt>
                <c:pt idx="29">
                  <c:v>762757.5</c:v>
                </c:pt>
                <c:pt idx="30">
                  <c:v>927793.5</c:v>
                </c:pt>
                <c:pt idx="31">
                  <c:v>1149988.5</c:v>
                </c:pt>
                <c:pt idx="32">
                  <c:v>1314417</c:v>
                </c:pt>
                <c:pt idx="33">
                  <c:v>62628</c:v>
                </c:pt>
                <c:pt idx="34">
                  <c:v>68011.5</c:v>
                </c:pt>
                <c:pt idx="35">
                  <c:v>70917</c:v>
                </c:pt>
                <c:pt idx="36">
                  <c:v>83359.5</c:v>
                </c:pt>
                <c:pt idx="37">
                  <c:v>128092.5</c:v>
                </c:pt>
                <c:pt idx="38">
                  <c:v>216292.5</c:v>
                </c:pt>
                <c:pt idx="39">
                  <c:v>1790493</c:v>
                </c:pt>
                <c:pt idx="40">
                  <c:v>332028</c:v>
                </c:pt>
                <c:pt idx="41">
                  <c:v>402780</c:v>
                </c:pt>
                <c:pt idx="42">
                  <c:v>497746.5</c:v>
                </c:pt>
                <c:pt idx="43">
                  <c:v>567813</c:v>
                </c:pt>
                <c:pt idx="44">
                  <c:v>35685</c:v>
                </c:pt>
                <c:pt idx="45">
                  <c:v>38290.5</c:v>
                </c:pt>
                <c:pt idx="46">
                  <c:v>39729</c:v>
                </c:pt>
                <c:pt idx="47">
                  <c:v>46090.5</c:v>
                </c:pt>
                <c:pt idx="48">
                  <c:v>71350.5</c:v>
                </c:pt>
                <c:pt idx="49">
                  <c:v>118756.5</c:v>
                </c:pt>
                <c:pt idx="50">
                  <c:v>963561</c:v>
                </c:pt>
                <c:pt idx="51">
                  <c:v>176074.5</c:v>
                </c:pt>
                <c:pt idx="52">
                  <c:v>212689.5</c:v>
                </c:pt>
                <c:pt idx="53">
                  <c:v>261589.5</c:v>
                </c:pt>
                <c:pt idx="54">
                  <c:v>297490.5</c:v>
                </c:pt>
                <c:pt idx="55">
                  <c:v>22213.5</c:v>
                </c:pt>
                <c:pt idx="56">
                  <c:v>23356.5</c:v>
                </c:pt>
                <c:pt idx="57">
                  <c:v>24057</c:v>
                </c:pt>
                <c:pt idx="58">
                  <c:v>27363</c:v>
                </c:pt>
                <c:pt idx="59">
                  <c:v>42838.5</c:v>
                </c:pt>
                <c:pt idx="60">
                  <c:v>69745.5</c:v>
                </c:pt>
                <c:pt idx="61">
                  <c:v>548038.5</c:v>
                </c:pt>
                <c:pt idx="62">
                  <c:v>117171</c:v>
                </c:pt>
                <c:pt idx="63">
                  <c:v>142924.5</c:v>
                </c:pt>
                <c:pt idx="64">
                  <c:v>161656.5</c:v>
                </c:pt>
                <c:pt idx="65">
                  <c:v>15086.48</c:v>
                </c:pt>
                <c:pt idx="66">
                  <c:v>14311.5</c:v>
                </c:pt>
                <c:pt idx="67">
                  <c:v>14755.5</c:v>
                </c:pt>
                <c:pt idx="68">
                  <c:v>15114</c:v>
                </c:pt>
                <c:pt idx="69">
                  <c:v>17529</c:v>
                </c:pt>
                <c:pt idx="70">
                  <c:v>25957.5</c:v>
                </c:pt>
                <c:pt idx="71">
                  <c:v>40729.5</c:v>
                </c:pt>
                <c:pt idx="72">
                  <c:v>302019</c:v>
                </c:pt>
                <c:pt idx="73">
                  <c:v>51312</c:v>
                </c:pt>
                <c:pt idx="74">
                  <c:v>60616.5</c:v>
                </c:pt>
                <c:pt idx="75">
                  <c:v>72664.5</c:v>
                </c:pt>
                <c:pt idx="76">
                  <c:v>81232.5</c:v>
                </c:pt>
                <c:pt idx="77">
                  <c:v>12529.5</c:v>
                </c:pt>
                <c:pt idx="78">
                  <c:v>12562.5</c:v>
                </c:pt>
                <c:pt idx="79">
                  <c:v>12712.5</c:v>
                </c:pt>
                <c:pt idx="80">
                  <c:v>14242.5</c:v>
                </c:pt>
                <c:pt idx="81">
                  <c:v>20283</c:v>
                </c:pt>
                <c:pt idx="82">
                  <c:v>30976.5</c:v>
                </c:pt>
                <c:pt idx="83">
                  <c:v>219333</c:v>
                </c:pt>
                <c:pt idx="84">
                  <c:v>35716.5</c:v>
                </c:pt>
                <c:pt idx="85">
                  <c:v>41607</c:v>
                </c:pt>
                <c:pt idx="86">
                  <c:v>49048.5</c:v>
                </c:pt>
                <c:pt idx="87">
                  <c:v>54199.5</c:v>
                </c:pt>
                <c:pt idx="88">
                  <c:v>11638.5</c:v>
                </c:pt>
                <c:pt idx="89">
                  <c:v>11466</c:v>
                </c:pt>
                <c:pt idx="90">
                  <c:v>11509.5</c:v>
                </c:pt>
                <c:pt idx="91">
                  <c:v>12598.5</c:v>
                </c:pt>
                <c:pt idx="92">
                  <c:v>17445</c:v>
                </c:pt>
                <c:pt idx="93">
                  <c:v>26097</c:v>
                </c:pt>
                <c:pt idx="94">
                  <c:v>177961.5</c:v>
                </c:pt>
                <c:pt idx="95">
                  <c:v>27915</c:v>
                </c:pt>
                <c:pt idx="96">
                  <c:v>32098.5</c:v>
                </c:pt>
                <c:pt idx="97">
                  <c:v>37234.5</c:v>
                </c:pt>
                <c:pt idx="98">
                  <c:v>40677</c:v>
                </c:pt>
                <c:pt idx="99">
                  <c:v>11104.5</c:v>
                </c:pt>
                <c:pt idx="100">
                  <c:v>10809</c:v>
                </c:pt>
                <c:pt idx="101">
                  <c:v>10789.5</c:v>
                </c:pt>
                <c:pt idx="102">
                  <c:v>11613</c:v>
                </c:pt>
                <c:pt idx="103">
                  <c:v>15744</c:v>
                </c:pt>
                <c:pt idx="104">
                  <c:v>23173.5</c:v>
                </c:pt>
                <c:pt idx="105">
                  <c:v>153174</c:v>
                </c:pt>
                <c:pt idx="106">
                  <c:v>23241</c:v>
                </c:pt>
                <c:pt idx="107">
                  <c:v>26400</c:v>
                </c:pt>
                <c:pt idx="108">
                  <c:v>30156</c:v>
                </c:pt>
                <c:pt idx="109">
                  <c:v>32574</c:v>
                </c:pt>
                <c:pt idx="110">
                  <c:v>10926</c:v>
                </c:pt>
                <c:pt idx="111">
                  <c:v>10590</c:v>
                </c:pt>
                <c:pt idx="112">
                  <c:v>10549.5</c:v>
                </c:pt>
                <c:pt idx="113">
                  <c:v>11284.5</c:v>
                </c:pt>
                <c:pt idx="114">
                  <c:v>15177</c:v>
                </c:pt>
                <c:pt idx="115">
                  <c:v>22198.5</c:v>
                </c:pt>
                <c:pt idx="116">
                  <c:v>144904.5</c:v>
                </c:pt>
                <c:pt idx="117">
                  <c:v>21681</c:v>
                </c:pt>
                <c:pt idx="118">
                  <c:v>24499.5</c:v>
                </c:pt>
                <c:pt idx="119">
                  <c:v>27793.5</c:v>
                </c:pt>
                <c:pt idx="120">
                  <c:v>29871</c:v>
                </c:pt>
                <c:pt idx="121">
                  <c:v>10837.5</c:v>
                </c:pt>
                <c:pt idx="122">
                  <c:v>10480.5</c:v>
                </c:pt>
                <c:pt idx="123">
                  <c:v>10429.5</c:v>
                </c:pt>
                <c:pt idx="124">
                  <c:v>11119.5</c:v>
                </c:pt>
                <c:pt idx="125">
                  <c:v>14893.5</c:v>
                </c:pt>
                <c:pt idx="126">
                  <c:v>21711</c:v>
                </c:pt>
                <c:pt idx="127">
                  <c:v>140770.5</c:v>
                </c:pt>
                <c:pt idx="128">
                  <c:v>20901</c:v>
                </c:pt>
                <c:pt idx="129">
                  <c:v>23548.5</c:v>
                </c:pt>
                <c:pt idx="130">
                  <c:v>26613</c:v>
                </c:pt>
                <c:pt idx="131">
                  <c:v>28519.5</c:v>
                </c:pt>
                <c:pt idx="132">
                  <c:v>10783.5</c:v>
                </c:pt>
                <c:pt idx="133">
                  <c:v>10414.5</c:v>
                </c:pt>
                <c:pt idx="134">
                  <c:v>10357.5</c:v>
                </c:pt>
                <c:pt idx="135">
                  <c:v>11020.5</c:v>
                </c:pt>
                <c:pt idx="136">
                  <c:v>14722.5</c:v>
                </c:pt>
                <c:pt idx="137">
                  <c:v>21418.5</c:v>
                </c:pt>
                <c:pt idx="138">
                  <c:v>138289.5</c:v>
                </c:pt>
                <c:pt idx="139">
                  <c:v>20433</c:v>
                </c:pt>
                <c:pt idx="140">
                  <c:v>22978.5</c:v>
                </c:pt>
                <c:pt idx="141">
                  <c:v>25905</c:v>
                </c:pt>
                <c:pt idx="142">
                  <c:v>27708</c:v>
                </c:pt>
              </c:numCache>
            </c:numRef>
          </c:yVal>
          <c:smooth val="0"/>
          <c:extLst>
            <c:ext xmlns:c16="http://schemas.microsoft.com/office/drawing/2014/chart" uri="{C3380CC4-5D6E-409C-BE32-E72D297353CC}">
              <c16:uniqueId val="{00000000-9DBB-40FB-B575-E48586DB5096}"/>
            </c:ext>
          </c:extLst>
        </c:ser>
        <c:ser>
          <c:idx val="1"/>
          <c:order val="1"/>
          <c:tx>
            <c:v>α vs V Cost</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[2]CSV_python!$B$2:$B$144</c:f>
              <c:numCache>
                <c:formatCode>General</c:formatCode>
                <c:ptCount val="143"/>
                <c:pt idx="0">
                  <c:v>5.0000000000000001E-3</c:v>
                </c:pt>
                <c:pt idx="1">
                  <c:v>8.0000000000000002E-3</c:v>
                </c:pt>
                <c:pt idx="2">
                  <c:v>0.01</c:v>
                </c:pt>
                <c:pt idx="3">
                  <c:v>0.02</c:v>
                </c:pt>
                <c:pt idx="4">
                  <c:v>0.05</c:v>
                </c:pt>
                <c:pt idx="5">
                  <c:v>0.1</c:v>
                </c:pt>
                <c:pt idx="6">
                  <c:v>0.5</c:v>
                </c:pt>
                <c:pt idx="7">
                  <c:v>1</c:v>
                </c:pt>
                <c:pt idx="8">
                  <c:v>2</c:v>
                </c:pt>
                <c:pt idx="9">
                  <c:v>5</c:v>
                </c:pt>
                <c:pt idx="10">
                  <c:v>10</c:v>
                </c:pt>
                <c:pt idx="11">
                  <c:v>5.0000000000000001E-3</c:v>
                </c:pt>
                <c:pt idx="12">
                  <c:v>8.0000000000000002E-3</c:v>
                </c:pt>
                <c:pt idx="13">
                  <c:v>0.01</c:v>
                </c:pt>
                <c:pt idx="14">
                  <c:v>0.02</c:v>
                </c:pt>
                <c:pt idx="15">
                  <c:v>0.05</c:v>
                </c:pt>
                <c:pt idx="16">
                  <c:v>0.1</c:v>
                </c:pt>
                <c:pt idx="17">
                  <c:v>0.5</c:v>
                </c:pt>
                <c:pt idx="18">
                  <c:v>1</c:v>
                </c:pt>
                <c:pt idx="19">
                  <c:v>2</c:v>
                </c:pt>
                <c:pt idx="20">
                  <c:v>5</c:v>
                </c:pt>
                <c:pt idx="21">
                  <c:v>10</c:v>
                </c:pt>
                <c:pt idx="22">
                  <c:v>5.0000000000000001E-3</c:v>
                </c:pt>
                <c:pt idx="23">
                  <c:v>8.0000000000000002E-3</c:v>
                </c:pt>
                <c:pt idx="24">
                  <c:v>0.01</c:v>
                </c:pt>
                <c:pt idx="25">
                  <c:v>0.02</c:v>
                </c:pt>
                <c:pt idx="26">
                  <c:v>0.05</c:v>
                </c:pt>
                <c:pt idx="27">
                  <c:v>0.1</c:v>
                </c:pt>
                <c:pt idx="28">
                  <c:v>0.5</c:v>
                </c:pt>
                <c:pt idx="29">
                  <c:v>1</c:v>
                </c:pt>
                <c:pt idx="30">
                  <c:v>2</c:v>
                </c:pt>
                <c:pt idx="31">
                  <c:v>5</c:v>
                </c:pt>
                <c:pt idx="32">
                  <c:v>10</c:v>
                </c:pt>
                <c:pt idx="33">
                  <c:v>5.0000000000000001E-3</c:v>
                </c:pt>
                <c:pt idx="34">
                  <c:v>8.0000000000000002E-3</c:v>
                </c:pt>
                <c:pt idx="35">
                  <c:v>0.01</c:v>
                </c:pt>
                <c:pt idx="36">
                  <c:v>0.02</c:v>
                </c:pt>
                <c:pt idx="37">
                  <c:v>0.05</c:v>
                </c:pt>
                <c:pt idx="38">
                  <c:v>0.1</c:v>
                </c:pt>
                <c:pt idx="39">
                  <c:v>0.5</c:v>
                </c:pt>
                <c:pt idx="40">
                  <c:v>1</c:v>
                </c:pt>
                <c:pt idx="41">
                  <c:v>2</c:v>
                </c:pt>
                <c:pt idx="42">
                  <c:v>5</c:v>
                </c:pt>
                <c:pt idx="43">
                  <c:v>10</c:v>
                </c:pt>
                <c:pt idx="44">
                  <c:v>5.0000000000000001E-3</c:v>
                </c:pt>
                <c:pt idx="45">
                  <c:v>8.0000000000000002E-3</c:v>
                </c:pt>
                <c:pt idx="46">
                  <c:v>0.01</c:v>
                </c:pt>
                <c:pt idx="47">
                  <c:v>0.02</c:v>
                </c:pt>
                <c:pt idx="48">
                  <c:v>0.05</c:v>
                </c:pt>
                <c:pt idx="49">
                  <c:v>0.1</c:v>
                </c:pt>
                <c:pt idx="50">
                  <c:v>0.5</c:v>
                </c:pt>
                <c:pt idx="51">
                  <c:v>1</c:v>
                </c:pt>
                <c:pt idx="52">
                  <c:v>2</c:v>
                </c:pt>
                <c:pt idx="53">
                  <c:v>5</c:v>
                </c:pt>
                <c:pt idx="54">
                  <c:v>10</c:v>
                </c:pt>
                <c:pt idx="55">
                  <c:v>5.0000000000000001E-3</c:v>
                </c:pt>
                <c:pt idx="56">
                  <c:v>8.0000000000000002E-3</c:v>
                </c:pt>
                <c:pt idx="57">
                  <c:v>0.01</c:v>
                </c:pt>
                <c:pt idx="58">
                  <c:v>0.02</c:v>
                </c:pt>
                <c:pt idx="59">
                  <c:v>0.05</c:v>
                </c:pt>
                <c:pt idx="60">
                  <c:v>0.1</c:v>
                </c:pt>
                <c:pt idx="61">
                  <c:v>0.5</c:v>
                </c:pt>
                <c:pt idx="62">
                  <c:v>1</c:v>
                </c:pt>
                <c:pt idx="63">
                  <c:v>2</c:v>
                </c:pt>
                <c:pt idx="64">
                  <c:v>5</c:v>
                </c:pt>
                <c:pt idx="65">
                  <c:v>10</c:v>
                </c:pt>
                <c:pt idx="66">
                  <c:v>5.0000000000000001E-3</c:v>
                </c:pt>
                <c:pt idx="67">
                  <c:v>8.0000000000000002E-3</c:v>
                </c:pt>
                <c:pt idx="68">
                  <c:v>0.01</c:v>
                </c:pt>
                <c:pt idx="69">
                  <c:v>0.02</c:v>
                </c:pt>
                <c:pt idx="70">
                  <c:v>0.05</c:v>
                </c:pt>
                <c:pt idx="71">
                  <c:v>0.1</c:v>
                </c:pt>
                <c:pt idx="72">
                  <c:v>0.5</c:v>
                </c:pt>
                <c:pt idx="73">
                  <c:v>1</c:v>
                </c:pt>
                <c:pt idx="74">
                  <c:v>2</c:v>
                </c:pt>
                <c:pt idx="75">
                  <c:v>5</c:v>
                </c:pt>
                <c:pt idx="76">
                  <c:v>10</c:v>
                </c:pt>
                <c:pt idx="77">
                  <c:v>5.0000000000000001E-3</c:v>
                </c:pt>
                <c:pt idx="78">
                  <c:v>8.0000000000000002E-3</c:v>
                </c:pt>
                <c:pt idx="79">
                  <c:v>0.01</c:v>
                </c:pt>
                <c:pt idx="80">
                  <c:v>0.02</c:v>
                </c:pt>
                <c:pt idx="81">
                  <c:v>0.05</c:v>
                </c:pt>
                <c:pt idx="82">
                  <c:v>0.1</c:v>
                </c:pt>
                <c:pt idx="83">
                  <c:v>0.5</c:v>
                </c:pt>
                <c:pt idx="84">
                  <c:v>1</c:v>
                </c:pt>
                <c:pt idx="85">
                  <c:v>2</c:v>
                </c:pt>
                <c:pt idx="86">
                  <c:v>5</c:v>
                </c:pt>
                <c:pt idx="87">
                  <c:v>10</c:v>
                </c:pt>
                <c:pt idx="88">
                  <c:v>5.0000000000000001E-3</c:v>
                </c:pt>
                <c:pt idx="89">
                  <c:v>8.0000000000000002E-3</c:v>
                </c:pt>
                <c:pt idx="90">
                  <c:v>0.01</c:v>
                </c:pt>
                <c:pt idx="91">
                  <c:v>0.02</c:v>
                </c:pt>
                <c:pt idx="92">
                  <c:v>0.05</c:v>
                </c:pt>
                <c:pt idx="93">
                  <c:v>0.1</c:v>
                </c:pt>
                <c:pt idx="94">
                  <c:v>0.5</c:v>
                </c:pt>
                <c:pt idx="95">
                  <c:v>1</c:v>
                </c:pt>
                <c:pt idx="96">
                  <c:v>2</c:v>
                </c:pt>
                <c:pt idx="97">
                  <c:v>5</c:v>
                </c:pt>
                <c:pt idx="98">
                  <c:v>10</c:v>
                </c:pt>
                <c:pt idx="99">
                  <c:v>5.0000000000000001E-3</c:v>
                </c:pt>
                <c:pt idx="100">
                  <c:v>8.0000000000000002E-3</c:v>
                </c:pt>
                <c:pt idx="101">
                  <c:v>0.01</c:v>
                </c:pt>
                <c:pt idx="102">
                  <c:v>0.02</c:v>
                </c:pt>
                <c:pt idx="103">
                  <c:v>0.05</c:v>
                </c:pt>
                <c:pt idx="104">
                  <c:v>0.1</c:v>
                </c:pt>
                <c:pt idx="105">
                  <c:v>0.5</c:v>
                </c:pt>
                <c:pt idx="106">
                  <c:v>1</c:v>
                </c:pt>
                <c:pt idx="107">
                  <c:v>2</c:v>
                </c:pt>
                <c:pt idx="108">
                  <c:v>5</c:v>
                </c:pt>
                <c:pt idx="109">
                  <c:v>10</c:v>
                </c:pt>
                <c:pt idx="110">
                  <c:v>5.0000000000000001E-3</c:v>
                </c:pt>
                <c:pt idx="111">
                  <c:v>8.0000000000000002E-3</c:v>
                </c:pt>
                <c:pt idx="112">
                  <c:v>0.01</c:v>
                </c:pt>
                <c:pt idx="113">
                  <c:v>0.02</c:v>
                </c:pt>
                <c:pt idx="114">
                  <c:v>0.05</c:v>
                </c:pt>
                <c:pt idx="115">
                  <c:v>0.1</c:v>
                </c:pt>
                <c:pt idx="116">
                  <c:v>0.5</c:v>
                </c:pt>
                <c:pt idx="117">
                  <c:v>1</c:v>
                </c:pt>
                <c:pt idx="118">
                  <c:v>2</c:v>
                </c:pt>
                <c:pt idx="119">
                  <c:v>5</c:v>
                </c:pt>
                <c:pt idx="120">
                  <c:v>10</c:v>
                </c:pt>
                <c:pt idx="121">
                  <c:v>5.0000000000000001E-3</c:v>
                </c:pt>
                <c:pt idx="122">
                  <c:v>8.0000000000000002E-3</c:v>
                </c:pt>
                <c:pt idx="123">
                  <c:v>0.01</c:v>
                </c:pt>
                <c:pt idx="124">
                  <c:v>0.02</c:v>
                </c:pt>
                <c:pt idx="125">
                  <c:v>0.05</c:v>
                </c:pt>
                <c:pt idx="126">
                  <c:v>0.1</c:v>
                </c:pt>
                <c:pt idx="127">
                  <c:v>0.5</c:v>
                </c:pt>
                <c:pt idx="128">
                  <c:v>1</c:v>
                </c:pt>
                <c:pt idx="129">
                  <c:v>2</c:v>
                </c:pt>
                <c:pt idx="130">
                  <c:v>5</c:v>
                </c:pt>
                <c:pt idx="131">
                  <c:v>10</c:v>
                </c:pt>
                <c:pt idx="132">
                  <c:v>5.0000000000000001E-3</c:v>
                </c:pt>
                <c:pt idx="133">
                  <c:v>8.0000000000000002E-3</c:v>
                </c:pt>
                <c:pt idx="134">
                  <c:v>0.01</c:v>
                </c:pt>
                <c:pt idx="135">
                  <c:v>0.02</c:v>
                </c:pt>
                <c:pt idx="136">
                  <c:v>0.05</c:v>
                </c:pt>
                <c:pt idx="137">
                  <c:v>0.1</c:v>
                </c:pt>
                <c:pt idx="138">
                  <c:v>0.5</c:v>
                </c:pt>
                <c:pt idx="139">
                  <c:v>1</c:v>
                </c:pt>
                <c:pt idx="140">
                  <c:v>2</c:v>
                </c:pt>
                <c:pt idx="141">
                  <c:v>5</c:v>
                </c:pt>
                <c:pt idx="142">
                  <c:v>10</c:v>
                </c:pt>
              </c:numCache>
            </c:numRef>
          </c:xVal>
          <c:yVal>
            <c:numRef>
              <c:f>[2]CSV_python!$F$2:$F$144</c:f>
              <c:numCache>
                <c:formatCode>General</c:formatCode>
                <c:ptCount val="143"/>
                <c:pt idx="0">
                  <c:v>1572186</c:v>
                </c:pt>
                <c:pt idx="1">
                  <c:v>1982997</c:v>
                </c:pt>
                <c:pt idx="2">
                  <c:v>2180523</c:v>
                </c:pt>
                <c:pt idx="3">
                  <c:v>2798877</c:v>
                </c:pt>
                <c:pt idx="4">
                  <c:v>3622983</c:v>
                </c:pt>
                <c:pt idx="5">
                  <c:v>4248837</c:v>
                </c:pt>
                <c:pt idx="6">
                  <c:v>5678742</c:v>
                </c:pt>
                <c:pt idx="7">
                  <c:v>6421749</c:v>
                </c:pt>
                <c:pt idx="8">
                  <c:v>3574650</c:v>
                </c:pt>
                <c:pt idx="9">
                  <c:v>8107068</c:v>
                </c:pt>
                <c:pt idx="10">
                  <c:v>8834076</c:v>
                </c:pt>
                <c:pt idx="11">
                  <c:v>167064</c:v>
                </c:pt>
                <c:pt idx="12">
                  <c:v>207792</c:v>
                </c:pt>
                <c:pt idx="13">
                  <c:v>227547</c:v>
                </c:pt>
                <c:pt idx="14">
                  <c:v>289398</c:v>
                </c:pt>
                <c:pt idx="15">
                  <c:v>371826</c:v>
                </c:pt>
                <c:pt idx="16">
                  <c:v>434424</c:v>
                </c:pt>
                <c:pt idx="17">
                  <c:v>577443</c:v>
                </c:pt>
                <c:pt idx="18">
                  <c:v>651579</c:v>
                </c:pt>
                <c:pt idx="19">
                  <c:v>723828</c:v>
                </c:pt>
                <c:pt idx="20">
                  <c:v>820095</c:v>
                </c:pt>
                <c:pt idx="21">
                  <c:v>892836</c:v>
                </c:pt>
                <c:pt idx="22">
                  <c:v>88740</c:v>
                </c:pt>
                <c:pt idx="23">
                  <c:v>109377</c:v>
                </c:pt>
                <c:pt idx="24">
                  <c:v>119310</c:v>
                </c:pt>
                <c:pt idx="25">
                  <c:v>149976</c:v>
                </c:pt>
                <c:pt idx="26">
                  <c:v>191199</c:v>
                </c:pt>
                <c:pt idx="27">
                  <c:v>222504</c:v>
                </c:pt>
                <c:pt idx="28">
                  <c:v>294642</c:v>
                </c:pt>
                <c:pt idx="29">
                  <c:v>331017</c:v>
                </c:pt>
                <c:pt idx="30">
                  <c:v>367170</c:v>
                </c:pt>
                <c:pt idx="31">
                  <c:v>415296</c:v>
                </c:pt>
                <c:pt idx="32">
                  <c:v>451668</c:v>
                </c:pt>
                <c:pt idx="33">
                  <c:v>41769</c:v>
                </c:pt>
                <c:pt idx="34">
                  <c:v>50013</c:v>
                </c:pt>
                <c:pt idx="35">
                  <c:v>53979</c:v>
                </c:pt>
                <c:pt idx="36">
                  <c:v>66309</c:v>
                </c:pt>
                <c:pt idx="37">
                  <c:v>82863</c:v>
                </c:pt>
                <c:pt idx="38">
                  <c:v>95421</c:v>
                </c:pt>
                <c:pt idx="39">
                  <c:v>124086</c:v>
                </c:pt>
                <c:pt idx="40">
                  <c:v>138639</c:v>
                </c:pt>
                <c:pt idx="41">
                  <c:v>153186</c:v>
                </c:pt>
                <c:pt idx="42">
                  <c:v>172425</c:v>
                </c:pt>
                <c:pt idx="43">
                  <c:v>186975</c:v>
                </c:pt>
                <c:pt idx="44">
                  <c:v>26127</c:v>
                </c:pt>
                <c:pt idx="45">
                  <c:v>30240</c:v>
                </c:pt>
                <c:pt idx="46">
                  <c:v>32217</c:v>
                </c:pt>
                <c:pt idx="47">
                  <c:v>38415</c:v>
                </c:pt>
                <c:pt idx="48">
                  <c:v>46674</c:v>
                </c:pt>
                <c:pt idx="49">
                  <c:v>52950</c:v>
                </c:pt>
                <c:pt idx="50">
                  <c:v>67299</c:v>
                </c:pt>
                <c:pt idx="51">
                  <c:v>74571</c:v>
                </c:pt>
                <c:pt idx="52">
                  <c:v>81843</c:v>
                </c:pt>
                <c:pt idx="53">
                  <c:v>91461</c:v>
                </c:pt>
                <c:pt idx="54">
                  <c:v>98736</c:v>
                </c:pt>
                <c:pt idx="55">
                  <c:v>18312</c:v>
                </c:pt>
                <c:pt idx="56">
                  <c:v>20370</c:v>
                </c:pt>
                <c:pt idx="57">
                  <c:v>21357</c:v>
                </c:pt>
                <c:pt idx="58">
                  <c:v>24456</c:v>
                </c:pt>
                <c:pt idx="59">
                  <c:v>28587</c:v>
                </c:pt>
                <c:pt idx="60">
                  <c:v>31725</c:v>
                </c:pt>
                <c:pt idx="61">
                  <c:v>38898</c:v>
                </c:pt>
                <c:pt idx="62">
                  <c:v>42534</c:v>
                </c:pt>
                <c:pt idx="63">
                  <c:v>46170</c:v>
                </c:pt>
                <c:pt idx="64">
                  <c:v>50979</c:v>
                </c:pt>
                <c:pt idx="65">
                  <c:v>54615</c:v>
                </c:pt>
                <c:pt idx="66">
                  <c:v>13623</c:v>
                </c:pt>
                <c:pt idx="67">
                  <c:v>14445</c:v>
                </c:pt>
                <c:pt idx="68">
                  <c:v>14841</c:v>
                </c:pt>
                <c:pt idx="69">
                  <c:v>16080</c:v>
                </c:pt>
                <c:pt idx="70">
                  <c:v>17733</c:v>
                </c:pt>
                <c:pt idx="71">
                  <c:v>18990</c:v>
                </c:pt>
                <c:pt idx="72">
                  <c:v>21858</c:v>
                </c:pt>
                <c:pt idx="73">
                  <c:v>23313</c:v>
                </c:pt>
                <c:pt idx="74">
                  <c:v>24768</c:v>
                </c:pt>
                <c:pt idx="75">
                  <c:v>26688</c:v>
                </c:pt>
                <c:pt idx="76">
                  <c:v>28143</c:v>
                </c:pt>
                <c:pt idx="77">
                  <c:v>12315</c:v>
                </c:pt>
                <c:pt idx="78">
                  <c:v>12525</c:v>
                </c:pt>
                <c:pt idx="79">
                  <c:v>12669</c:v>
                </c:pt>
                <c:pt idx="80">
                  <c:v>13290</c:v>
                </c:pt>
                <c:pt idx="81">
                  <c:v>14115</c:v>
                </c:pt>
                <c:pt idx="82">
                  <c:v>14742</c:v>
                </c:pt>
                <c:pt idx="83">
                  <c:v>16176</c:v>
                </c:pt>
                <c:pt idx="84">
                  <c:v>16905</c:v>
                </c:pt>
                <c:pt idx="85">
                  <c:v>17634</c:v>
                </c:pt>
                <c:pt idx="86">
                  <c:v>18594</c:v>
                </c:pt>
                <c:pt idx="87">
                  <c:v>19323</c:v>
                </c:pt>
                <c:pt idx="88">
                  <c:v>12780</c:v>
                </c:pt>
                <c:pt idx="89">
                  <c:v>12888</c:v>
                </c:pt>
                <c:pt idx="90">
                  <c:v>12936</c:v>
                </c:pt>
                <c:pt idx="91">
                  <c:v>13074</c:v>
                </c:pt>
                <c:pt idx="92">
                  <c:v>13254</c:v>
                </c:pt>
                <c:pt idx="93">
                  <c:v>13389</c:v>
                </c:pt>
                <c:pt idx="94">
                  <c:v>13686</c:v>
                </c:pt>
                <c:pt idx="95">
                  <c:v>13881</c:v>
                </c:pt>
                <c:pt idx="96">
                  <c:v>14076</c:v>
                </c:pt>
                <c:pt idx="97">
                  <c:v>14547</c:v>
                </c:pt>
                <c:pt idx="98">
                  <c:v>14910</c:v>
                </c:pt>
                <c:pt idx="99">
                  <c:v>13056</c:v>
                </c:pt>
                <c:pt idx="100">
                  <c:v>13098</c:v>
                </c:pt>
                <c:pt idx="101">
                  <c:v>13119</c:v>
                </c:pt>
                <c:pt idx="102">
                  <c:v>13176</c:v>
                </c:pt>
                <c:pt idx="103">
                  <c:v>13248</c:v>
                </c:pt>
                <c:pt idx="104">
                  <c:v>13305</c:v>
                </c:pt>
                <c:pt idx="105">
                  <c:v>13422</c:v>
                </c:pt>
                <c:pt idx="106">
                  <c:v>13497</c:v>
                </c:pt>
                <c:pt idx="107">
                  <c:v>13575</c:v>
                </c:pt>
                <c:pt idx="108">
                  <c:v>13677</c:v>
                </c:pt>
                <c:pt idx="109">
                  <c:v>13755</c:v>
                </c:pt>
                <c:pt idx="110">
                  <c:v>13149</c:v>
                </c:pt>
                <c:pt idx="111">
                  <c:v>13170</c:v>
                </c:pt>
                <c:pt idx="112">
                  <c:v>13179</c:v>
                </c:pt>
                <c:pt idx="113">
                  <c:v>13209</c:v>
                </c:pt>
                <c:pt idx="114">
                  <c:v>13245</c:v>
                </c:pt>
                <c:pt idx="115">
                  <c:v>13272</c:v>
                </c:pt>
                <c:pt idx="116">
                  <c:v>13332</c:v>
                </c:pt>
                <c:pt idx="117">
                  <c:v>13371</c:v>
                </c:pt>
                <c:pt idx="118">
                  <c:v>13410</c:v>
                </c:pt>
                <c:pt idx="119">
                  <c:v>13461</c:v>
                </c:pt>
                <c:pt idx="120">
                  <c:v>13500</c:v>
                </c:pt>
                <c:pt idx="121">
                  <c:v>13197</c:v>
                </c:pt>
                <c:pt idx="122">
                  <c:v>13206</c:v>
                </c:pt>
                <c:pt idx="123">
                  <c:v>13212</c:v>
                </c:pt>
                <c:pt idx="124">
                  <c:v>13227</c:v>
                </c:pt>
                <c:pt idx="125">
                  <c:v>13245</c:v>
                </c:pt>
                <c:pt idx="126">
                  <c:v>13257</c:v>
                </c:pt>
                <c:pt idx="127">
                  <c:v>13287</c:v>
                </c:pt>
                <c:pt idx="128">
                  <c:v>13305</c:v>
                </c:pt>
                <c:pt idx="129">
                  <c:v>13326</c:v>
                </c:pt>
                <c:pt idx="130">
                  <c:v>13350</c:v>
                </c:pt>
                <c:pt idx="131">
                  <c:v>13371</c:v>
                </c:pt>
                <c:pt idx="132">
                  <c:v>13224</c:v>
                </c:pt>
                <c:pt idx="133">
                  <c:v>13227</c:v>
                </c:pt>
                <c:pt idx="134">
                  <c:v>13230</c:v>
                </c:pt>
                <c:pt idx="135">
                  <c:v>13236</c:v>
                </c:pt>
                <c:pt idx="136">
                  <c:v>13242</c:v>
                </c:pt>
                <c:pt idx="137">
                  <c:v>13248</c:v>
                </c:pt>
                <c:pt idx="138">
                  <c:v>13260</c:v>
                </c:pt>
                <c:pt idx="139">
                  <c:v>13269</c:v>
                </c:pt>
                <c:pt idx="140">
                  <c:v>13275</c:v>
                </c:pt>
                <c:pt idx="141">
                  <c:v>13287</c:v>
                </c:pt>
                <c:pt idx="142">
                  <c:v>13293</c:v>
                </c:pt>
              </c:numCache>
            </c:numRef>
          </c:yVal>
          <c:smooth val="0"/>
          <c:extLst>
            <c:ext xmlns:c16="http://schemas.microsoft.com/office/drawing/2014/chart" uri="{C3380CC4-5D6E-409C-BE32-E72D297353CC}">
              <c16:uniqueId val="{00000001-9DBB-40FB-B575-E48586DB5096}"/>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l-GR" sz="1400"/>
                  <a:t>α </a:t>
                </a:r>
                <a:r>
                  <a:rPr lang="en-US" sz="1400"/>
                  <a:t> (m2/Day)</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Cost ($)</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3"/>
        <c:crossBetween val="midCat"/>
      </c:valAx>
      <c:spPr>
        <a:noFill/>
        <a:ln>
          <a:noFill/>
        </a:ln>
        <a:effectLst/>
      </c:spPr>
    </c:plotArea>
    <c:legend>
      <c:legendPos val="b"/>
      <c:layout>
        <c:manualLayout>
          <c:xMode val="edge"/>
          <c:yMode val="edge"/>
          <c:x val="0.72145850107922727"/>
          <c:y val="0.9390333800299504"/>
          <c:w val="0.22135029552948182"/>
          <c:h val="5.176416598231969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k vs C'</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386384303440247"/>
          <c:y val="0.12127312690208203"/>
          <c:w val="0.83279287512442712"/>
          <c:h val="0.75302618231003338"/>
        </c:manualLayout>
      </c:layout>
      <c:scatterChart>
        <c:scatterStyle val="lineMarker"/>
        <c:varyColors val="0"/>
        <c:ser>
          <c:idx val="0"/>
          <c:order val="0"/>
          <c:tx>
            <c:v>k vs H C'</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[2]CSV_python!$A$2:$A$144</c:f>
              <c:numCache>
                <c:formatCode>General</c:formatCode>
                <c:ptCount val="143"/>
                <c:pt idx="0">
                  <c:v>0.01</c:v>
                </c:pt>
                <c:pt idx="1">
                  <c:v>0.01</c:v>
                </c:pt>
                <c:pt idx="2">
                  <c:v>0.01</c:v>
                </c:pt>
                <c:pt idx="3">
                  <c:v>0.01</c:v>
                </c:pt>
                <c:pt idx="4">
                  <c:v>0.01</c:v>
                </c:pt>
                <c:pt idx="5">
                  <c:v>0.01</c:v>
                </c:pt>
                <c:pt idx="6">
                  <c:v>0.01</c:v>
                </c:pt>
                <c:pt idx="7">
                  <c:v>0.01</c:v>
                </c:pt>
                <c:pt idx="8">
                  <c:v>0.01</c:v>
                </c:pt>
                <c:pt idx="9">
                  <c:v>0.01</c:v>
                </c:pt>
                <c:pt idx="10">
                  <c:v>0.01</c:v>
                </c:pt>
                <c:pt idx="11">
                  <c:v>0.1</c:v>
                </c:pt>
                <c:pt idx="12">
                  <c:v>0.1</c:v>
                </c:pt>
                <c:pt idx="13">
                  <c:v>0.1</c:v>
                </c:pt>
                <c:pt idx="14">
                  <c:v>0.1</c:v>
                </c:pt>
                <c:pt idx="15">
                  <c:v>0.1</c:v>
                </c:pt>
                <c:pt idx="16">
                  <c:v>0.1</c:v>
                </c:pt>
                <c:pt idx="17">
                  <c:v>0.1</c:v>
                </c:pt>
                <c:pt idx="18">
                  <c:v>0.1</c:v>
                </c:pt>
                <c:pt idx="19">
                  <c:v>0.1</c:v>
                </c:pt>
                <c:pt idx="20">
                  <c:v>0.1</c:v>
                </c:pt>
                <c:pt idx="21">
                  <c:v>0.1</c:v>
                </c:pt>
                <c:pt idx="22">
                  <c:v>0.2</c:v>
                </c:pt>
                <c:pt idx="23">
                  <c:v>0.2</c:v>
                </c:pt>
                <c:pt idx="24">
                  <c:v>0.2</c:v>
                </c:pt>
                <c:pt idx="25">
                  <c:v>0.2</c:v>
                </c:pt>
                <c:pt idx="26">
                  <c:v>0.2</c:v>
                </c:pt>
                <c:pt idx="27">
                  <c:v>0.2</c:v>
                </c:pt>
                <c:pt idx="28">
                  <c:v>0.2</c:v>
                </c:pt>
                <c:pt idx="29">
                  <c:v>0.2</c:v>
                </c:pt>
                <c:pt idx="30">
                  <c:v>0.2</c:v>
                </c:pt>
                <c:pt idx="31">
                  <c:v>0.2</c:v>
                </c:pt>
                <c:pt idx="32">
                  <c:v>0.2</c:v>
                </c:pt>
                <c:pt idx="33">
                  <c:v>0.5</c:v>
                </c:pt>
                <c:pt idx="34">
                  <c:v>0.5</c:v>
                </c:pt>
                <c:pt idx="35">
                  <c:v>0.5</c:v>
                </c:pt>
                <c:pt idx="36">
                  <c:v>0.5</c:v>
                </c:pt>
                <c:pt idx="37">
                  <c:v>0.5</c:v>
                </c:pt>
                <c:pt idx="38">
                  <c:v>0.5</c:v>
                </c:pt>
                <c:pt idx="39">
                  <c:v>0.5</c:v>
                </c:pt>
                <c:pt idx="40">
                  <c:v>0.5</c:v>
                </c:pt>
                <c:pt idx="41">
                  <c:v>0.5</c:v>
                </c:pt>
                <c:pt idx="42">
                  <c:v>0.5</c:v>
                </c:pt>
                <c:pt idx="43">
                  <c:v>0.5</c:v>
                </c:pt>
                <c:pt idx="44">
                  <c:v>1</c:v>
                </c:pt>
                <c:pt idx="45">
                  <c:v>1</c:v>
                </c:pt>
                <c:pt idx="46">
                  <c:v>1</c:v>
                </c:pt>
                <c:pt idx="47">
                  <c:v>1</c:v>
                </c:pt>
                <c:pt idx="48">
                  <c:v>1</c:v>
                </c:pt>
                <c:pt idx="49">
                  <c:v>1</c:v>
                </c:pt>
                <c:pt idx="50">
                  <c:v>1</c:v>
                </c:pt>
                <c:pt idx="51">
                  <c:v>1</c:v>
                </c:pt>
                <c:pt idx="52">
                  <c:v>1</c:v>
                </c:pt>
                <c:pt idx="53">
                  <c:v>1</c:v>
                </c:pt>
                <c:pt idx="54">
                  <c:v>1</c:v>
                </c:pt>
                <c:pt idx="55">
                  <c:v>2</c:v>
                </c:pt>
                <c:pt idx="56">
                  <c:v>2</c:v>
                </c:pt>
                <c:pt idx="57">
                  <c:v>2</c:v>
                </c:pt>
                <c:pt idx="58">
                  <c:v>2</c:v>
                </c:pt>
                <c:pt idx="59">
                  <c:v>2</c:v>
                </c:pt>
                <c:pt idx="60">
                  <c:v>2</c:v>
                </c:pt>
                <c:pt idx="61">
                  <c:v>2</c:v>
                </c:pt>
                <c:pt idx="62">
                  <c:v>2</c:v>
                </c:pt>
                <c:pt idx="63">
                  <c:v>2</c:v>
                </c:pt>
                <c:pt idx="64">
                  <c:v>2</c:v>
                </c:pt>
                <c:pt idx="65">
                  <c:v>2</c:v>
                </c:pt>
                <c:pt idx="66">
                  <c:v>5</c:v>
                </c:pt>
                <c:pt idx="67">
                  <c:v>5</c:v>
                </c:pt>
                <c:pt idx="68">
                  <c:v>5</c:v>
                </c:pt>
                <c:pt idx="69">
                  <c:v>5</c:v>
                </c:pt>
                <c:pt idx="70">
                  <c:v>5</c:v>
                </c:pt>
                <c:pt idx="71">
                  <c:v>5</c:v>
                </c:pt>
                <c:pt idx="72">
                  <c:v>5</c:v>
                </c:pt>
                <c:pt idx="73">
                  <c:v>5</c:v>
                </c:pt>
                <c:pt idx="74">
                  <c:v>5</c:v>
                </c:pt>
                <c:pt idx="75">
                  <c:v>5</c:v>
                </c:pt>
                <c:pt idx="76">
                  <c:v>5</c:v>
                </c:pt>
                <c:pt idx="77">
                  <c:v>10</c:v>
                </c:pt>
                <c:pt idx="78">
                  <c:v>10</c:v>
                </c:pt>
                <c:pt idx="79">
                  <c:v>10</c:v>
                </c:pt>
                <c:pt idx="80">
                  <c:v>10</c:v>
                </c:pt>
                <c:pt idx="81">
                  <c:v>10</c:v>
                </c:pt>
                <c:pt idx="82">
                  <c:v>10</c:v>
                </c:pt>
                <c:pt idx="83">
                  <c:v>10</c:v>
                </c:pt>
                <c:pt idx="84">
                  <c:v>10</c:v>
                </c:pt>
                <c:pt idx="85">
                  <c:v>10</c:v>
                </c:pt>
                <c:pt idx="86">
                  <c:v>10</c:v>
                </c:pt>
                <c:pt idx="87">
                  <c:v>10</c:v>
                </c:pt>
                <c:pt idx="88">
                  <c:v>20</c:v>
                </c:pt>
                <c:pt idx="89">
                  <c:v>20</c:v>
                </c:pt>
                <c:pt idx="90">
                  <c:v>20</c:v>
                </c:pt>
                <c:pt idx="91">
                  <c:v>20</c:v>
                </c:pt>
                <c:pt idx="92">
                  <c:v>20</c:v>
                </c:pt>
                <c:pt idx="93">
                  <c:v>20</c:v>
                </c:pt>
                <c:pt idx="94">
                  <c:v>20</c:v>
                </c:pt>
                <c:pt idx="95">
                  <c:v>20</c:v>
                </c:pt>
                <c:pt idx="96">
                  <c:v>20</c:v>
                </c:pt>
                <c:pt idx="97">
                  <c:v>20</c:v>
                </c:pt>
                <c:pt idx="98">
                  <c:v>20</c:v>
                </c:pt>
                <c:pt idx="99">
                  <c:v>50</c:v>
                </c:pt>
                <c:pt idx="100">
                  <c:v>50</c:v>
                </c:pt>
                <c:pt idx="101">
                  <c:v>50</c:v>
                </c:pt>
                <c:pt idx="102">
                  <c:v>50</c:v>
                </c:pt>
                <c:pt idx="103">
                  <c:v>50</c:v>
                </c:pt>
                <c:pt idx="104">
                  <c:v>50</c:v>
                </c:pt>
                <c:pt idx="105">
                  <c:v>50</c:v>
                </c:pt>
                <c:pt idx="106">
                  <c:v>50</c:v>
                </c:pt>
                <c:pt idx="107">
                  <c:v>50</c:v>
                </c:pt>
                <c:pt idx="108">
                  <c:v>50</c:v>
                </c:pt>
                <c:pt idx="109">
                  <c:v>50</c:v>
                </c:pt>
                <c:pt idx="110">
                  <c:v>100</c:v>
                </c:pt>
                <c:pt idx="111">
                  <c:v>100</c:v>
                </c:pt>
                <c:pt idx="112">
                  <c:v>100</c:v>
                </c:pt>
                <c:pt idx="113">
                  <c:v>100</c:v>
                </c:pt>
                <c:pt idx="114">
                  <c:v>100</c:v>
                </c:pt>
                <c:pt idx="115">
                  <c:v>100</c:v>
                </c:pt>
                <c:pt idx="116">
                  <c:v>100</c:v>
                </c:pt>
                <c:pt idx="117">
                  <c:v>100</c:v>
                </c:pt>
                <c:pt idx="118">
                  <c:v>100</c:v>
                </c:pt>
                <c:pt idx="119">
                  <c:v>100</c:v>
                </c:pt>
                <c:pt idx="120">
                  <c:v>100</c:v>
                </c:pt>
                <c:pt idx="121">
                  <c:v>200</c:v>
                </c:pt>
                <c:pt idx="122">
                  <c:v>200</c:v>
                </c:pt>
                <c:pt idx="123">
                  <c:v>200</c:v>
                </c:pt>
                <c:pt idx="124">
                  <c:v>200</c:v>
                </c:pt>
                <c:pt idx="125">
                  <c:v>200</c:v>
                </c:pt>
                <c:pt idx="126">
                  <c:v>200</c:v>
                </c:pt>
                <c:pt idx="127">
                  <c:v>200</c:v>
                </c:pt>
                <c:pt idx="128">
                  <c:v>200</c:v>
                </c:pt>
                <c:pt idx="129">
                  <c:v>200</c:v>
                </c:pt>
                <c:pt idx="130">
                  <c:v>200</c:v>
                </c:pt>
                <c:pt idx="131">
                  <c:v>200</c:v>
                </c:pt>
                <c:pt idx="132">
                  <c:v>500</c:v>
                </c:pt>
                <c:pt idx="133">
                  <c:v>500</c:v>
                </c:pt>
                <c:pt idx="134">
                  <c:v>500</c:v>
                </c:pt>
                <c:pt idx="135">
                  <c:v>500</c:v>
                </c:pt>
                <c:pt idx="136">
                  <c:v>500</c:v>
                </c:pt>
                <c:pt idx="137">
                  <c:v>500</c:v>
                </c:pt>
                <c:pt idx="138">
                  <c:v>500</c:v>
                </c:pt>
                <c:pt idx="139">
                  <c:v>500</c:v>
                </c:pt>
                <c:pt idx="140">
                  <c:v>500</c:v>
                </c:pt>
                <c:pt idx="141">
                  <c:v>500</c:v>
                </c:pt>
                <c:pt idx="142">
                  <c:v>500</c:v>
                </c:pt>
              </c:numCache>
            </c:numRef>
          </c:xVal>
          <c:yVal>
            <c:numRef>
              <c:f>[2]CSV_python!$H$2:$H$144</c:f>
              <c:numCache>
                <c:formatCode>General</c:formatCode>
                <c:ptCount val="143"/>
                <c:pt idx="0">
                  <c:v>75.747456914670025</c:v>
                </c:pt>
                <c:pt idx="1">
                  <c:v>83.527784783522492</c:v>
                </c:pt>
                <c:pt idx="2">
                  <c:v>87.639848675914251</c:v>
                </c:pt>
                <c:pt idx="3">
                  <c:v>104.68604455653636</c:v>
                </c:pt>
                <c:pt idx="4">
                  <c:v>159.4172761664565</c:v>
                </c:pt>
                <c:pt idx="5">
                  <c:v>273.89621689785622</c:v>
                </c:pt>
                <c:pt idx="6">
                  <c:v>2321.1404791929381</c:v>
                </c:pt>
                <c:pt idx="7">
                  <c:v>437.59201345102986</c:v>
                </c:pt>
                <c:pt idx="8">
                  <c:v>533.32442202606137</c:v>
                </c:pt>
                <c:pt idx="9">
                  <c:v>662.49373686422871</c:v>
                </c:pt>
                <c:pt idx="10">
                  <c:v>758.28499369482972</c:v>
                </c:pt>
                <c:pt idx="11">
                  <c:v>7.7952080706179068</c:v>
                </c:pt>
                <c:pt idx="12">
                  <c:v>8.5688944934846578</c:v>
                </c:pt>
                <c:pt idx="13">
                  <c:v>8.9793610760823874</c:v>
                </c:pt>
                <c:pt idx="14">
                  <c:v>10.691088692728037</c:v>
                </c:pt>
                <c:pt idx="15">
                  <c:v>16.310130306851619</c:v>
                </c:pt>
                <c:pt idx="16">
                  <c:v>27.924884405212275</c:v>
                </c:pt>
                <c:pt idx="17">
                  <c:v>235.55985708280789</c:v>
                </c:pt>
                <c:pt idx="18">
                  <c:v>44.266666666666666</c:v>
                </c:pt>
                <c:pt idx="19">
                  <c:v>53.902395964691046</c:v>
                </c:pt>
                <c:pt idx="20">
                  <c:v>66.890794451450191</c:v>
                </c:pt>
                <c:pt idx="21">
                  <c:v>76.513703236654052</c:v>
                </c:pt>
                <c:pt idx="22">
                  <c:v>4.0200924758301806</c:v>
                </c:pt>
                <c:pt idx="23">
                  <c:v>4.2062211013030684</c:v>
                </c:pt>
                <c:pt idx="24">
                  <c:v>4.6093316519546024</c:v>
                </c:pt>
                <c:pt idx="25">
                  <c:v>5.2204707860445563</c:v>
                </c:pt>
                <c:pt idx="26">
                  <c:v>7.981168558217739</c:v>
                </c:pt>
                <c:pt idx="27">
                  <c:v>13.609079445145019</c:v>
                </c:pt>
                <c:pt idx="28">
                  <c:v>114.17683900798654</c:v>
                </c:pt>
                <c:pt idx="29">
                  <c:v>21.374737284573349</c:v>
                </c:pt>
                <c:pt idx="30">
                  <c:v>25.999537620849097</c:v>
                </c:pt>
                <c:pt idx="31">
                  <c:v>32.226103404791928</c:v>
                </c:pt>
                <c:pt idx="32">
                  <c:v>36.833879781420762</c:v>
                </c:pt>
                <c:pt idx="33">
                  <c:v>1.7550231189575451</c:v>
                </c:pt>
                <c:pt idx="34">
                  <c:v>1.9058848255569567</c:v>
                </c:pt>
                <c:pt idx="35">
                  <c:v>1.9873055905842791</c:v>
                </c:pt>
                <c:pt idx="36">
                  <c:v>2.3359815048339638</c:v>
                </c:pt>
                <c:pt idx="37">
                  <c:v>3.5895334174022699</c:v>
                </c:pt>
                <c:pt idx="38">
                  <c:v>6.0611601513240858</c:v>
                </c:pt>
                <c:pt idx="39">
                  <c:v>50.174947456914673</c:v>
                </c:pt>
                <c:pt idx="40">
                  <c:v>9.3044136191677183</c:v>
                </c:pt>
                <c:pt idx="41">
                  <c:v>11.287095418242959</c:v>
                </c:pt>
                <c:pt idx="42">
                  <c:v>13.948339638503573</c:v>
                </c:pt>
                <c:pt idx="43">
                  <c:v>15.911811685582178</c:v>
                </c:pt>
                <c:pt idx="44">
                  <c:v>1</c:v>
                </c:pt>
                <c:pt idx="45">
                  <c:v>1.0730138713745272</c:v>
                </c:pt>
                <c:pt idx="46">
                  <c:v>1.1133249264396805</c:v>
                </c:pt>
                <c:pt idx="47">
                  <c:v>1.2915931063472048</c:v>
                </c:pt>
                <c:pt idx="48">
                  <c:v>1.9994535519125682</c:v>
                </c:pt>
                <c:pt idx="49">
                  <c:v>3.3279108869272802</c:v>
                </c:pt>
                <c:pt idx="50">
                  <c:v>27.001849516603613</c:v>
                </c:pt>
                <c:pt idx="51">
                  <c:v>4.9341319882303489</c:v>
                </c:pt>
                <c:pt idx="52">
                  <c:v>5.9601933585540143</c:v>
                </c:pt>
                <c:pt idx="53">
                  <c:v>7.3305170239596471</c:v>
                </c:pt>
                <c:pt idx="54">
                  <c:v>8.3365699873896588</c:v>
                </c:pt>
                <c:pt idx="55">
                  <c:v>0.62248844052122743</c:v>
                </c:pt>
                <c:pt idx="56">
                  <c:v>0.65451870533837742</c:v>
                </c:pt>
                <c:pt idx="57">
                  <c:v>0.67414880201765448</c:v>
                </c:pt>
                <c:pt idx="58">
                  <c:v>0.76679277007145863</c:v>
                </c:pt>
                <c:pt idx="59">
                  <c:v>1.2004623791509037</c:v>
                </c:pt>
                <c:pt idx="60">
                  <c:v>1.9544766708701136</c:v>
                </c:pt>
                <c:pt idx="61">
                  <c:v>15.357671290458176</c:v>
                </c:pt>
                <c:pt idx="62">
                  <c:v>3.2834804539722571</c:v>
                </c:pt>
                <c:pt idx="63">
                  <c:v>4.0051702395964695</c:v>
                </c:pt>
                <c:pt idx="64">
                  <c:v>4.5300966792770074</c:v>
                </c:pt>
                <c:pt idx="65">
                  <c:v>0.42276810985007707</c:v>
                </c:pt>
                <c:pt idx="66">
                  <c:v>0.40105086170659943</c:v>
                </c:pt>
                <c:pt idx="67">
                  <c:v>0.41349306431273647</c:v>
                </c:pt>
                <c:pt idx="68">
                  <c:v>0.42353930222782682</c:v>
                </c:pt>
                <c:pt idx="69">
                  <c:v>0.49121479613282892</c:v>
                </c:pt>
                <c:pt idx="70">
                  <c:v>0.7274064733081127</c:v>
                </c:pt>
                <c:pt idx="71">
                  <c:v>1.1413619167717528</c:v>
                </c:pt>
                <c:pt idx="72">
                  <c:v>8.4634720470786053</c:v>
                </c:pt>
                <c:pt idx="73">
                  <c:v>1.4379150903741067</c:v>
                </c:pt>
                <c:pt idx="74">
                  <c:v>1.6986548970155528</c:v>
                </c:pt>
                <c:pt idx="75">
                  <c:v>2.0362757461118117</c:v>
                </c:pt>
                <c:pt idx="76">
                  <c:v>2.2763766288356453</c:v>
                </c:pt>
                <c:pt idx="77">
                  <c:v>0.35111391340899539</c:v>
                </c:pt>
                <c:pt idx="78">
                  <c:v>0.35203867171080283</c:v>
                </c:pt>
                <c:pt idx="79">
                  <c:v>0.3562421185372005</c:v>
                </c:pt>
                <c:pt idx="80">
                  <c:v>0.39911727616645648</c:v>
                </c:pt>
                <c:pt idx="81">
                  <c:v>0.56839007986548973</c:v>
                </c:pt>
                <c:pt idx="82">
                  <c:v>0.86805380411937794</c:v>
                </c:pt>
                <c:pt idx="83">
                  <c:v>6.1463640184951664</c:v>
                </c:pt>
                <c:pt idx="84">
                  <c:v>1.0008827238335436</c:v>
                </c:pt>
                <c:pt idx="85">
                  <c:v>1.1659520807061792</c:v>
                </c:pt>
                <c:pt idx="86">
                  <c:v>1.3744850777637663</c:v>
                </c:pt>
                <c:pt idx="87">
                  <c:v>1.5188314417822615</c:v>
                </c:pt>
                <c:pt idx="88">
                  <c:v>0.32614543926019335</c:v>
                </c:pt>
                <c:pt idx="89">
                  <c:v>0.32131147540983607</c:v>
                </c:pt>
                <c:pt idx="90">
                  <c:v>0.32253047498949139</c:v>
                </c:pt>
                <c:pt idx="91">
                  <c:v>0.35304749894913828</c:v>
                </c:pt>
                <c:pt idx="92">
                  <c:v>0.48886086591004624</c:v>
                </c:pt>
                <c:pt idx="93">
                  <c:v>0.73131567885666249</c:v>
                </c:pt>
                <c:pt idx="94">
                  <c:v>4.9870113493064316</c:v>
                </c:pt>
                <c:pt idx="95">
                  <c:v>0.78226145439260197</c:v>
                </c:pt>
                <c:pt idx="96">
                  <c:v>0.89949558638083227</c:v>
                </c:pt>
                <c:pt idx="97">
                  <c:v>1.0434216057166876</c:v>
                </c:pt>
                <c:pt idx="98">
                  <c:v>1.1398907103825138</c:v>
                </c:pt>
                <c:pt idx="99">
                  <c:v>0.31118116855821776</c:v>
                </c:pt>
                <c:pt idx="100">
                  <c:v>0.30290037831021438</c:v>
                </c:pt>
                <c:pt idx="101">
                  <c:v>0.30235393022278267</c:v>
                </c:pt>
                <c:pt idx="102">
                  <c:v>0.32543085329970578</c:v>
                </c:pt>
                <c:pt idx="103">
                  <c:v>0.44119377889869693</c:v>
                </c:pt>
                <c:pt idx="104">
                  <c:v>0.64939050021017231</c:v>
                </c:pt>
                <c:pt idx="105">
                  <c:v>4.2923917612442199</c:v>
                </c:pt>
                <c:pt idx="106">
                  <c:v>0.6512820512820513</c:v>
                </c:pt>
                <c:pt idx="107">
                  <c:v>0.73980664144598574</c:v>
                </c:pt>
                <c:pt idx="108">
                  <c:v>0.84506094997898273</c:v>
                </c:pt>
                <c:pt idx="109">
                  <c:v>0.9128205128205128</c:v>
                </c:pt>
                <c:pt idx="110">
                  <c:v>0.30617906683480456</c:v>
                </c:pt>
                <c:pt idx="111">
                  <c:v>0.29676334594367382</c:v>
                </c:pt>
                <c:pt idx="112">
                  <c:v>0.29562841530054645</c:v>
                </c:pt>
                <c:pt idx="113">
                  <c:v>0.31622530474989491</c:v>
                </c:pt>
                <c:pt idx="114">
                  <c:v>0.42530474989491385</c:v>
                </c:pt>
                <c:pt idx="115">
                  <c:v>0.62206809583858769</c:v>
                </c:pt>
                <c:pt idx="116">
                  <c:v>4.0606557377049182</c:v>
                </c:pt>
                <c:pt idx="117">
                  <c:v>0.60756620428751573</c:v>
                </c:pt>
                <c:pt idx="118">
                  <c:v>0.68654897015552752</c:v>
                </c:pt>
                <c:pt idx="119">
                  <c:v>0.77885666246321983</c:v>
                </c:pt>
                <c:pt idx="120">
                  <c:v>0.83707440100882724</c:v>
                </c:pt>
                <c:pt idx="121">
                  <c:v>0.30369903320722991</c:v>
                </c:pt>
                <c:pt idx="122">
                  <c:v>0.29369482976040351</c:v>
                </c:pt>
                <c:pt idx="123">
                  <c:v>0.29226565783942832</c:v>
                </c:pt>
                <c:pt idx="124">
                  <c:v>0.3116015132408575</c:v>
                </c:pt>
                <c:pt idx="125">
                  <c:v>0.41736023539302231</c:v>
                </c:pt>
                <c:pt idx="126">
                  <c:v>0.60840689365279532</c:v>
                </c:pt>
                <c:pt idx="127">
                  <c:v>3.944808743169399</c:v>
                </c:pt>
                <c:pt idx="128">
                  <c:v>0.58570828079024795</c:v>
                </c:pt>
                <c:pt idx="129">
                  <c:v>0.65989911727616646</c:v>
                </c:pt>
                <c:pt idx="130">
                  <c:v>0.74577553593947032</c:v>
                </c:pt>
                <c:pt idx="131">
                  <c:v>0.79920134510298446</c:v>
                </c:pt>
                <c:pt idx="132">
                  <c:v>0.30218579234972676</c:v>
                </c:pt>
                <c:pt idx="133">
                  <c:v>0.29184531315678858</c:v>
                </c:pt>
                <c:pt idx="134">
                  <c:v>0.29024800336275747</c:v>
                </c:pt>
                <c:pt idx="135">
                  <c:v>0.30882723833543507</c:v>
                </c:pt>
                <c:pt idx="136">
                  <c:v>0.41256830601092898</c:v>
                </c:pt>
                <c:pt idx="137">
                  <c:v>0.6002101723413199</c:v>
                </c:pt>
                <c:pt idx="138">
                  <c:v>3.8752837326607819</c:v>
                </c:pt>
                <c:pt idx="139">
                  <c:v>0.57259352669188734</c:v>
                </c:pt>
                <c:pt idx="140">
                  <c:v>0.64392601933585536</c:v>
                </c:pt>
                <c:pt idx="141">
                  <c:v>0.72593526691887345</c:v>
                </c:pt>
                <c:pt idx="142">
                  <c:v>0.77646069777217319</c:v>
                </c:pt>
              </c:numCache>
            </c:numRef>
          </c:yVal>
          <c:smooth val="0"/>
          <c:extLst>
            <c:ext xmlns:c16="http://schemas.microsoft.com/office/drawing/2014/chart" uri="{C3380CC4-5D6E-409C-BE32-E72D297353CC}">
              <c16:uniqueId val="{00000000-8AEF-4068-91B7-B3BC8F413292}"/>
            </c:ext>
          </c:extLst>
        </c:ser>
        <c:ser>
          <c:idx val="1"/>
          <c:order val="1"/>
          <c:tx>
            <c:v>k vs V C'</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[2]CSV_python!$A$2:$A$144</c:f>
              <c:numCache>
                <c:formatCode>General</c:formatCode>
                <c:ptCount val="143"/>
                <c:pt idx="0">
                  <c:v>0.01</c:v>
                </c:pt>
                <c:pt idx="1">
                  <c:v>0.01</c:v>
                </c:pt>
                <c:pt idx="2">
                  <c:v>0.01</c:v>
                </c:pt>
                <c:pt idx="3">
                  <c:v>0.01</c:v>
                </c:pt>
                <c:pt idx="4">
                  <c:v>0.01</c:v>
                </c:pt>
                <c:pt idx="5">
                  <c:v>0.01</c:v>
                </c:pt>
                <c:pt idx="6">
                  <c:v>0.01</c:v>
                </c:pt>
                <c:pt idx="7">
                  <c:v>0.01</c:v>
                </c:pt>
                <c:pt idx="8">
                  <c:v>0.01</c:v>
                </c:pt>
                <c:pt idx="9">
                  <c:v>0.01</c:v>
                </c:pt>
                <c:pt idx="10">
                  <c:v>0.01</c:v>
                </c:pt>
                <c:pt idx="11">
                  <c:v>0.1</c:v>
                </c:pt>
                <c:pt idx="12">
                  <c:v>0.1</c:v>
                </c:pt>
                <c:pt idx="13">
                  <c:v>0.1</c:v>
                </c:pt>
                <c:pt idx="14">
                  <c:v>0.1</c:v>
                </c:pt>
                <c:pt idx="15">
                  <c:v>0.1</c:v>
                </c:pt>
                <c:pt idx="16">
                  <c:v>0.1</c:v>
                </c:pt>
                <c:pt idx="17">
                  <c:v>0.1</c:v>
                </c:pt>
                <c:pt idx="18">
                  <c:v>0.1</c:v>
                </c:pt>
                <c:pt idx="19">
                  <c:v>0.1</c:v>
                </c:pt>
                <c:pt idx="20">
                  <c:v>0.1</c:v>
                </c:pt>
                <c:pt idx="21">
                  <c:v>0.1</c:v>
                </c:pt>
                <c:pt idx="22">
                  <c:v>0.2</c:v>
                </c:pt>
                <c:pt idx="23">
                  <c:v>0.2</c:v>
                </c:pt>
                <c:pt idx="24">
                  <c:v>0.2</c:v>
                </c:pt>
                <c:pt idx="25">
                  <c:v>0.2</c:v>
                </c:pt>
                <c:pt idx="26">
                  <c:v>0.2</c:v>
                </c:pt>
                <c:pt idx="27">
                  <c:v>0.2</c:v>
                </c:pt>
                <c:pt idx="28">
                  <c:v>0.2</c:v>
                </c:pt>
                <c:pt idx="29">
                  <c:v>0.2</c:v>
                </c:pt>
                <c:pt idx="30">
                  <c:v>0.2</c:v>
                </c:pt>
                <c:pt idx="31">
                  <c:v>0.2</c:v>
                </c:pt>
                <c:pt idx="32">
                  <c:v>0.2</c:v>
                </c:pt>
                <c:pt idx="33">
                  <c:v>0.5</c:v>
                </c:pt>
                <c:pt idx="34">
                  <c:v>0.5</c:v>
                </c:pt>
                <c:pt idx="35">
                  <c:v>0.5</c:v>
                </c:pt>
                <c:pt idx="36">
                  <c:v>0.5</c:v>
                </c:pt>
                <c:pt idx="37">
                  <c:v>0.5</c:v>
                </c:pt>
                <c:pt idx="38">
                  <c:v>0.5</c:v>
                </c:pt>
                <c:pt idx="39">
                  <c:v>0.5</c:v>
                </c:pt>
                <c:pt idx="40">
                  <c:v>0.5</c:v>
                </c:pt>
                <c:pt idx="41">
                  <c:v>0.5</c:v>
                </c:pt>
                <c:pt idx="42">
                  <c:v>0.5</c:v>
                </c:pt>
                <c:pt idx="43">
                  <c:v>0.5</c:v>
                </c:pt>
                <c:pt idx="44">
                  <c:v>1</c:v>
                </c:pt>
                <c:pt idx="45">
                  <c:v>1</c:v>
                </c:pt>
                <c:pt idx="46">
                  <c:v>1</c:v>
                </c:pt>
                <c:pt idx="47">
                  <c:v>1</c:v>
                </c:pt>
                <c:pt idx="48">
                  <c:v>1</c:v>
                </c:pt>
                <c:pt idx="49">
                  <c:v>1</c:v>
                </c:pt>
                <c:pt idx="50">
                  <c:v>1</c:v>
                </c:pt>
                <c:pt idx="51">
                  <c:v>1</c:v>
                </c:pt>
                <c:pt idx="52">
                  <c:v>1</c:v>
                </c:pt>
                <c:pt idx="53">
                  <c:v>1</c:v>
                </c:pt>
                <c:pt idx="54">
                  <c:v>1</c:v>
                </c:pt>
                <c:pt idx="55">
                  <c:v>2</c:v>
                </c:pt>
                <c:pt idx="56">
                  <c:v>2</c:v>
                </c:pt>
                <c:pt idx="57">
                  <c:v>2</c:v>
                </c:pt>
                <c:pt idx="58">
                  <c:v>2</c:v>
                </c:pt>
                <c:pt idx="59">
                  <c:v>2</c:v>
                </c:pt>
                <c:pt idx="60">
                  <c:v>2</c:v>
                </c:pt>
                <c:pt idx="61">
                  <c:v>2</c:v>
                </c:pt>
                <c:pt idx="62">
                  <c:v>2</c:v>
                </c:pt>
                <c:pt idx="63">
                  <c:v>2</c:v>
                </c:pt>
                <c:pt idx="64">
                  <c:v>2</c:v>
                </c:pt>
                <c:pt idx="65">
                  <c:v>2</c:v>
                </c:pt>
                <c:pt idx="66">
                  <c:v>5</c:v>
                </c:pt>
                <c:pt idx="67">
                  <c:v>5</c:v>
                </c:pt>
                <c:pt idx="68">
                  <c:v>5</c:v>
                </c:pt>
                <c:pt idx="69">
                  <c:v>5</c:v>
                </c:pt>
                <c:pt idx="70">
                  <c:v>5</c:v>
                </c:pt>
                <c:pt idx="71">
                  <c:v>5</c:v>
                </c:pt>
                <c:pt idx="72">
                  <c:v>5</c:v>
                </c:pt>
                <c:pt idx="73">
                  <c:v>5</c:v>
                </c:pt>
                <c:pt idx="74">
                  <c:v>5</c:v>
                </c:pt>
                <c:pt idx="75">
                  <c:v>5</c:v>
                </c:pt>
                <c:pt idx="76">
                  <c:v>5</c:v>
                </c:pt>
                <c:pt idx="77">
                  <c:v>10</c:v>
                </c:pt>
                <c:pt idx="78">
                  <c:v>10</c:v>
                </c:pt>
                <c:pt idx="79">
                  <c:v>10</c:v>
                </c:pt>
                <c:pt idx="80">
                  <c:v>10</c:v>
                </c:pt>
                <c:pt idx="81">
                  <c:v>10</c:v>
                </c:pt>
                <c:pt idx="82">
                  <c:v>10</c:v>
                </c:pt>
                <c:pt idx="83">
                  <c:v>10</c:v>
                </c:pt>
                <c:pt idx="84">
                  <c:v>10</c:v>
                </c:pt>
                <c:pt idx="85">
                  <c:v>10</c:v>
                </c:pt>
                <c:pt idx="86">
                  <c:v>10</c:v>
                </c:pt>
                <c:pt idx="87">
                  <c:v>10</c:v>
                </c:pt>
                <c:pt idx="88">
                  <c:v>20</c:v>
                </c:pt>
                <c:pt idx="89">
                  <c:v>20</c:v>
                </c:pt>
                <c:pt idx="90">
                  <c:v>20</c:v>
                </c:pt>
                <c:pt idx="91">
                  <c:v>20</c:v>
                </c:pt>
                <c:pt idx="92">
                  <c:v>20</c:v>
                </c:pt>
                <c:pt idx="93">
                  <c:v>20</c:v>
                </c:pt>
                <c:pt idx="94">
                  <c:v>20</c:v>
                </c:pt>
                <c:pt idx="95">
                  <c:v>20</c:v>
                </c:pt>
                <c:pt idx="96">
                  <c:v>20</c:v>
                </c:pt>
                <c:pt idx="97">
                  <c:v>20</c:v>
                </c:pt>
                <c:pt idx="98">
                  <c:v>20</c:v>
                </c:pt>
                <c:pt idx="99">
                  <c:v>50</c:v>
                </c:pt>
                <c:pt idx="100">
                  <c:v>50</c:v>
                </c:pt>
                <c:pt idx="101">
                  <c:v>50</c:v>
                </c:pt>
                <c:pt idx="102">
                  <c:v>50</c:v>
                </c:pt>
                <c:pt idx="103">
                  <c:v>50</c:v>
                </c:pt>
                <c:pt idx="104">
                  <c:v>50</c:v>
                </c:pt>
                <c:pt idx="105">
                  <c:v>50</c:v>
                </c:pt>
                <c:pt idx="106">
                  <c:v>50</c:v>
                </c:pt>
                <c:pt idx="107">
                  <c:v>50</c:v>
                </c:pt>
                <c:pt idx="108">
                  <c:v>50</c:v>
                </c:pt>
                <c:pt idx="109">
                  <c:v>50</c:v>
                </c:pt>
                <c:pt idx="110">
                  <c:v>100</c:v>
                </c:pt>
                <c:pt idx="111">
                  <c:v>100</c:v>
                </c:pt>
                <c:pt idx="112">
                  <c:v>100</c:v>
                </c:pt>
                <c:pt idx="113">
                  <c:v>100</c:v>
                </c:pt>
                <c:pt idx="114">
                  <c:v>100</c:v>
                </c:pt>
                <c:pt idx="115">
                  <c:v>100</c:v>
                </c:pt>
                <c:pt idx="116">
                  <c:v>100</c:v>
                </c:pt>
                <c:pt idx="117">
                  <c:v>100</c:v>
                </c:pt>
                <c:pt idx="118">
                  <c:v>100</c:v>
                </c:pt>
                <c:pt idx="119">
                  <c:v>100</c:v>
                </c:pt>
                <c:pt idx="120">
                  <c:v>100</c:v>
                </c:pt>
                <c:pt idx="121">
                  <c:v>200</c:v>
                </c:pt>
                <c:pt idx="122">
                  <c:v>200</c:v>
                </c:pt>
                <c:pt idx="123">
                  <c:v>200</c:v>
                </c:pt>
                <c:pt idx="124">
                  <c:v>200</c:v>
                </c:pt>
                <c:pt idx="125">
                  <c:v>200</c:v>
                </c:pt>
                <c:pt idx="126">
                  <c:v>200</c:v>
                </c:pt>
                <c:pt idx="127">
                  <c:v>200</c:v>
                </c:pt>
                <c:pt idx="128">
                  <c:v>200</c:v>
                </c:pt>
                <c:pt idx="129">
                  <c:v>200</c:v>
                </c:pt>
                <c:pt idx="130">
                  <c:v>200</c:v>
                </c:pt>
                <c:pt idx="131">
                  <c:v>200</c:v>
                </c:pt>
                <c:pt idx="132">
                  <c:v>500</c:v>
                </c:pt>
                <c:pt idx="133">
                  <c:v>500</c:v>
                </c:pt>
                <c:pt idx="134">
                  <c:v>500</c:v>
                </c:pt>
                <c:pt idx="135">
                  <c:v>500</c:v>
                </c:pt>
                <c:pt idx="136">
                  <c:v>500</c:v>
                </c:pt>
                <c:pt idx="137">
                  <c:v>500</c:v>
                </c:pt>
                <c:pt idx="138">
                  <c:v>500</c:v>
                </c:pt>
                <c:pt idx="139">
                  <c:v>500</c:v>
                </c:pt>
                <c:pt idx="140">
                  <c:v>500</c:v>
                </c:pt>
                <c:pt idx="141">
                  <c:v>500</c:v>
                </c:pt>
                <c:pt idx="142">
                  <c:v>500</c:v>
                </c:pt>
              </c:numCache>
            </c:numRef>
          </c:xVal>
          <c:yVal>
            <c:numRef>
              <c:f>[2]CSV_python!$I$2:$I$144</c:f>
              <c:numCache>
                <c:formatCode>General</c:formatCode>
                <c:ptCount val="143"/>
                <c:pt idx="0">
                  <c:v>60.17476174072798</c:v>
                </c:pt>
                <c:pt idx="1">
                  <c:v>75.898380985187742</c:v>
                </c:pt>
                <c:pt idx="2">
                  <c:v>83.45860603972902</c:v>
                </c:pt>
                <c:pt idx="3">
                  <c:v>107.12584682512343</c:v>
                </c:pt>
                <c:pt idx="4">
                  <c:v>138.66815937535881</c:v>
                </c:pt>
                <c:pt idx="5">
                  <c:v>162.6224595246297</c:v>
                </c:pt>
                <c:pt idx="6">
                  <c:v>217.35147548513032</c:v>
                </c:pt>
                <c:pt idx="7">
                  <c:v>245.78975772189688</c:v>
                </c:pt>
                <c:pt idx="8">
                  <c:v>136.81823401079342</c:v>
                </c:pt>
                <c:pt idx="9">
                  <c:v>310.29463773108279</c:v>
                </c:pt>
                <c:pt idx="10">
                  <c:v>338.12056493282813</c:v>
                </c:pt>
                <c:pt idx="11">
                  <c:v>6.3943047422206911</c:v>
                </c:pt>
                <c:pt idx="12">
                  <c:v>7.9531519118153637</c:v>
                </c:pt>
                <c:pt idx="13">
                  <c:v>8.7092662762659323</c:v>
                </c:pt>
                <c:pt idx="14">
                  <c:v>11.076587438282237</c:v>
                </c:pt>
                <c:pt idx="15">
                  <c:v>14.231484671029969</c:v>
                </c:pt>
                <c:pt idx="16">
                  <c:v>16.627396945688368</c:v>
                </c:pt>
                <c:pt idx="17">
                  <c:v>22.101389367321161</c:v>
                </c:pt>
                <c:pt idx="18">
                  <c:v>24.93891376736709</c:v>
                </c:pt>
                <c:pt idx="19">
                  <c:v>27.704214031461706</c:v>
                </c:pt>
                <c:pt idx="20">
                  <c:v>31.388793202434265</c:v>
                </c:pt>
                <c:pt idx="21">
                  <c:v>34.172924560799174</c:v>
                </c:pt>
                <c:pt idx="22">
                  <c:v>3.3964863933861524</c:v>
                </c:pt>
                <c:pt idx="23">
                  <c:v>4.1863589390285911</c:v>
                </c:pt>
                <c:pt idx="24">
                  <c:v>4.5665403605465613</c:v>
                </c:pt>
                <c:pt idx="25">
                  <c:v>5.7402686875645887</c:v>
                </c:pt>
                <c:pt idx="26">
                  <c:v>7.3180617751751065</c:v>
                </c:pt>
                <c:pt idx="27">
                  <c:v>8.5162475599954064</c:v>
                </c:pt>
                <c:pt idx="28">
                  <c:v>11.27729934550465</c:v>
                </c:pt>
                <c:pt idx="29">
                  <c:v>12.669537260305431</c:v>
                </c:pt>
                <c:pt idx="30">
                  <c:v>14.053278217935469</c:v>
                </c:pt>
                <c:pt idx="31">
                  <c:v>15.895280744057871</c:v>
                </c:pt>
                <c:pt idx="32">
                  <c:v>17.2874038351131</c:v>
                </c:pt>
                <c:pt idx="33">
                  <c:v>1.5986910093007234</c:v>
                </c:pt>
                <c:pt idx="34">
                  <c:v>1.9142266620737169</c:v>
                </c:pt>
                <c:pt idx="35">
                  <c:v>2.0660236536915835</c:v>
                </c:pt>
                <c:pt idx="36">
                  <c:v>2.5379492479044665</c:v>
                </c:pt>
                <c:pt idx="37">
                  <c:v>3.1715466758525661</c:v>
                </c:pt>
                <c:pt idx="38">
                  <c:v>3.6521988747272935</c:v>
                </c:pt>
                <c:pt idx="39">
                  <c:v>4.7493397634630838</c:v>
                </c:pt>
                <c:pt idx="40">
                  <c:v>5.3063497531289467</c:v>
                </c:pt>
                <c:pt idx="41">
                  <c:v>5.8631300953037089</c:v>
                </c:pt>
                <c:pt idx="42">
                  <c:v>6.5994947755195774</c:v>
                </c:pt>
                <c:pt idx="43">
                  <c:v>7.1563899414398895</c:v>
                </c:pt>
                <c:pt idx="44">
                  <c:v>1</c:v>
                </c:pt>
                <c:pt idx="45">
                  <c:v>1.157423355149845</c:v>
                </c:pt>
                <c:pt idx="46">
                  <c:v>1.233092203467677</c:v>
                </c:pt>
                <c:pt idx="47">
                  <c:v>1.4703180617751752</c:v>
                </c:pt>
                <c:pt idx="48">
                  <c:v>1.7864278332759214</c:v>
                </c:pt>
                <c:pt idx="49">
                  <c:v>2.0266391089677347</c:v>
                </c:pt>
                <c:pt idx="50">
                  <c:v>2.5758410839361581</c:v>
                </c:pt>
                <c:pt idx="51">
                  <c:v>2.8541738431507637</c:v>
                </c:pt>
                <c:pt idx="52">
                  <c:v>3.1325066023653694</c:v>
                </c:pt>
                <c:pt idx="53">
                  <c:v>3.5006315306005282</c:v>
                </c:pt>
                <c:pt idx="54">
                  <c:v>3.7790791135606843</c:v>
                </c:pt>
                <c:pt idx="55">
                  <c:v>0.70088414284073941</c:v>
                </c:pt>
                <c:pt idx="56">
                  <c:v>0.7796532322884373</c:v>
                </c:pt>
                <c:pt idx="57">
                  <c:v>0.81743024457457802</c:v>
                </c:pt>
                <c:pt idx="58">
                  <c:v>0.93604317372832702</c:v>
                </c:pt>
                <c:pt idx="59">
                  <c:v>1.0941554713514754</c:v>
                </c:pt>
                <c:pt idx="60">
                  <c:v>1.2142611091973821</c:v>
                </c:pt>
                <c:pt idx="61">
                  <c:v>1.4888046848088186</c:v>
                </c:pt>
                <c:pt idx="62">
                  <c:v>1.6279710644161212</c:v>
                </c:pt>
                <c:pt idx="63">
                  <c:v>1.767137444023424</c:v>
                </c:pt>
                <c:pt idx="64">
                  <c:v>1.9511999081410036</c:v>
                </c:pt>
                <c:pt idx="65">
                  <c:v>2.0903662877483065</c:v>
                </c:pt>
                <c:pt idx="66">
                  <c:v>0.52141462854518317</c:v>
                </c:pt>
                <c:pt idx="67">
                  <c:v>0.55287633482604204</c:v>
                </c:pt>
                <c:pt idx="68">
                  <c:v>0.56803306923871855</c:v>
                </c:pt>
                <c:pt idx="69">
                  <c:v>0.61545527615110807</c:v>
                </c:pt>
                <c:pt idx="70">
                  <c:v>0.67872315994947752</c:v>
                </c:pt>
                <c:pt idx="71">
                  <c:v>0.72683430933517046</c:v>
                </c:pt>
                <c:pt idx="72">
                  <c:v>0.8366058100815249</c:v>
                </c:pt>
                <c:pt idx="73">
                  <c:v>0.89229532667355604</c:v>
                </c:pt>
                <c:pt idx="74">
                  <c:v>0.9479848432655873</c:v>
                </c:pt>
                <c:pt idx="75">
                  <c:v>1.0214720404179585</c:v>
                </c:pt>
                <c:pt idx="76">
                  <c:v>1.0771615570099897</c:v>
                </c:pt>
                <c:pt idx="77">
                  <c:v>0.47135147548513034</c:v>
                </c:pt>
                <c:pt idx="78">
                  <c:v>0.47938913767367092</c:v>
                </c:pt>
                <c:pt idx="79">
                  <c:v>0.48490067746009874</c:v>
                </c:pt>
                <c:pt idx="80">
                  <c:v>0.50866919278906875</c:v>
                </c:pt>
                <c:pt idx="81">
                  <c:v>0.54024572281547822</c:v>
                </c:pt>
                <c:pt idx="82">
                  <c:v>0.56424388563554939</c:v>
                </c:pt>
                <c:pt idx="83">
                  <c:v>0.61912963600872661</c:v>
                </c:pt>
                <c:pt idx="84">
                  <c:v>0.64703180617751754</c:v>
                </c:pt>
                <c:pt idx="85">
                  <c:v>0.67493397634630836</c:v>
                </c:pt>
                <c:pt idx="86">
                  <c:v>0.71167757492249395</c:v>
                </c:pt>
                <c:pt idx="87">
                  <c:v>0.73957974509128488</c:v>
                </c:pt>
                <c:pt idx="88">
                  <c:v>0.48914915604547021</c:v>
                </c:pt>
                <c:pt idx="89">
                  <c:v>0.49328281088529108</c:v>
                </c:pt>
                <c:pt idx="90">
                  <c:v>0.49511999081410035</c:v>
                </c:pt>
                <c:pt idx="91">
                  <c:v>0.50040188310942701</c:v>
                </c:pt>
                <c:pt idx="92">
                  <c:v>0.50729130784246179</c:v>
                </c:pt>
                <c:pt idx="93">
                  <c:v>0.5124583763922379</c:v>
                </c:pt>
                <c:pt idx="94">
                  <c:v>0.52382592720174537</c:v>
                </c:pt>
                <c:pt idx="95">
                  <c:v>0.53128947066253296</c:v>
                </c:pt>
                <c:pt idx="96">
                  <c:v>0.53875301412332066</c:v>
                </c:pt>
                <c:pt idx="97">
                  <c:v>0.55678034217476169</c:v>
                </c:pt>
                <c:pt idx="98">
                  <c:v>0.57067401538638185</c:v>
                </c:pt>
                <c:pt idx="99">
                  <c:v>0.49971294063612354</c:v>
                </c:pt>
                <c:pt idx="100">
                  <c:v>0.50132047307383165</c:v>
                </c:pt>
                <c:pt idx="101">
                  <c:v>0.50212423929268568</c:v>
                </c:pt>
                <c:pt idx="102">
                  <c:v>0.50430589045814678</c:v>
                </c:pt>
                <c:pt idx="103">
                  <c:v>0.50706166035136069</c:v>
                </c:pt>
                <c:pt idx="104">
                  <c:v>0.50924331151682167</c:v>
                </c:pt>
                <c:pt idx="105">
                  <c:v>0.51372143759329425</c:v>
                </c:pt>
                <c:pt idx="106">
                  <c:v>0.51659203123205877</c:v>
                </c:pt>
                <c:pt idx="107">
                  <c:v>0.51957744861637389</c:v>
                </c:pt>
                <c:pt idx="108">
                  <c:v>0.52348145596509355</c:v>
                </c:pt>
                <c:pt idx="109">
                  <c:v>0.52646687334940867</c:v>
                </c:pt>
                <c:pt idx="110">
                  <c:v>0.50327247674819153</c:v>
                </c:pt>
                <c:pt idx="111">
                  <c:v>0.50407624296704556</c:v>
                </c:pt>
                <c:pt idx="112">
                  <c:v>0.50442071420369727</c:v>
                </c:pt>
                <c:pt idx="113">
                  <c:v>0.50556895165920313</c:v>
                </c:pt>
                <c:pt idx="114">
                  <c:v>0.50694683660581008</c:v>
                </c:pt>
                <c:pt idx="115">
                  <c:v>0.50798025031576532</c:v>
                </c:pt>
                <c:pt idx="116">
                  <c:v>0.51027672522677692</c:v>
                </c:pt>
                <c:pt idx="117">
                  <c:v>0.51176943391893448</c:v>
                </c:pt>
                <c:pt idx="118">
                  <c:v>0.51326214261109193</c:v>
                </c:pt>
                <c:pt idx="119">
                  <c:v>0.51521414628545181</c:v>
                </c:pt>
                <c:pt idx="120">
                  <c:v>0.51670685497760938</c:v>
                </c:pt>
                <c:pt idx="121">
                  <c:v>0.50510965667700081</c:v>
                </c:pt>
                <c:pt idx="122">
                  <c:v>0.50545412791365252</c:v>
                </c:pt>
                <c:pt idx="123">
                  <c:v>0.50568377540475373</c:v>
                </c:pt>
                <c:pt idx="124">
                  <c:v>0.50625789413250655</c:v>
                </c:pt>
                <c:pt idx="125">
                  <c:v>0.50694683660581008</c:v>
                </c:pt>
                <c:pt idx="126">
                  <c:v>0.5074061315880124</c:v>
                </c:pt>
                <c:pt idx="127">
                  <c:v>0.50855436904351825</c:v>
                </c:pt>
                <c:pt idx="128">
                  <c:v>0.50924331151682167</c:v>
                </c:pt>
                <c:pt idx="129">
                  <c:v>0.5100470777356757</c:v>
                </c:pt>
                <c:pt idx="130">
                  <c:v>0.51096566770008034</c:v>
                </c:pt>
                <c:pt idx="131">
                  <c:v>0.51176943391893448</c:v>
                </c:pt>
                <c:pt idx="132">
                  <c:v>0.50614307038695605</c:v>
                </c:pt>
                <c:pt idx="133">
                  <c:v>0.50625789413250655</c:v>
                </c:pt>
                <c:pt idx="134">
                  <c:v>0.50637271787805715</c:v>
                </c:pt>
                <c:pt idx="135">
                  <c:v>0.50660236536915837</c:v>
                </c:pt>
                <c:pt idx="136">
                  <c:v>0.50683201286025947</c:v>
                </c:pt>
                <c:pt idx="137">
                  <c:v>0.50706166035136069</c:v>
                </c:pt>
                <c:pt idx="138">
                  <c:v>0.50752095533356301</c:v>
                </c:pt>
                <c:pt idx="139">
                  <c:v>0.50786542657021472</c:v>
                </c:pt>
                <c:pt idx="140">
                  <c:v>0.50809507406131593</c:v>
                </c:pt>
                <c:pt idx="141">
                  <c:v>0.50855436904351825</c:v>
                </c:pt>
                <c:pt idx="142">
                  <c:v>0.50878401653461935</c:v>
                </c:pt>
              </c:numCache>
            </c:numRef>
          </c:yVal>
          <c:smooth val="0"/>
          <c:extLst>
            <c:ext xmlns:c16="http://schemas.microsoft.com/office/drawing/2014/chart" uri="{C3380CC4-5D6E-409C-BE32-E72D297353CC}">
              <c16:uniqueId val="{00000001-8AEF-4068-91B7-B3BC8F413292}"/>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0"/>
          <c:min val="1.0000000000000002E-2"/>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k (W/mK)</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max val="10000"/>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Normailzed Cost ($)</a:t>
                </a:r>
              </a:p>
            </c:rich>
          </c:tx>
          <c:layout>
            <c:manualLayout>
              <c:xMode val="edge"/>
              <c:yMode val="edge"/>
              <c:x val="5.4508160772962506E-2"/>
              <c:y val="0.31059187555683981"/>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
        <c:crossBetween val="midCat"/>
      </c:valAx>
      <c:spPr>
        <a:noFill/>
        <a:ln>
          <a:noFill/>
        </a:ln>
        <a:effectLst/>
      </c:spPr>
    </c:plotArea>
    <c:legend>
      <c:legendPos val="b"/>
      <c:layout>
        <c:manualLayout>
          <c:xMode val="edge"/>
          <c:yMode val="edge"/>
          <c:x val="0.70581993063204207"/>
          <c:y val="0.92740546603186236"/>
          <c:w val="0.21855640764278925"/>
          <c:h val="7.2112937190990656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l-GR"/>
              <a:t>α </a:t>
            </a:r>
            <a:r>
              <a:rPr lang="en-US"/>
              <a:t> vs C</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2605415834260214"/>
          <c:y val="0.12127312690208203"/>
          <c:w val="0.84537711657380021"/>
          <c:h val="0.75302618231003338"/>
        </c:manualLayout>
      </c:layout>
      <c:scatterChart>
        <c:scatterStyle val="lineMarker"/>
        <c:varyColors val="0"/>
        <c:ser>
          <c:idx val="0"/>
          <c:order val="0"/>
          <c:tx>
            <c:v>α vs H C'</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[2]CSV_python!$B$2:$B$144</c:f>
              <c:numCache>
                <c:formatCode>General</c:formatCode>
                <c:ptCount val="143"/>
                <c:pt idx="0">
                  <c:v>5.0000000000000001E-3</c:v>
                </c:pt>
                <c:pt idx="1">
                  <c:v>8.0000000000000002E-3</c:v>
                </c:pt>
                <c:pt idx="2">
                  <c:v>0.01</c:v>
                </c:pt>
                <c:pt idx="3">
                  <c:v>0.02</c:v>
                </c:pt>
                <c:pt idx="4">
                  <c:v>0.05</c:v>
                </c:pt>
                <c:pt idx="5">
                  <c:v>0.1</c:v>
                </c:pt>
                <c:pt idx="6">
                  <c:v>0.5</c:v>
                </c:pt>
                <c:pt idx="7">
                  <c:v>1</c:v>
                </c:pt>
                <c:pt idx="8">
                  <c:v>2</c:v>
                </c:pt>
                <c:pt idx="9">
                  <c:v>5</c:v>
                </c:pt>
                <c:pt idx="10">
                  <c:v>10</c:v>
                </c:pt>
                <c:pt idx="11">
                  <c:v>5.0000000000000001E-3</c:v>
                </c:pt>
                <c:pt idx="12">
                  <c:v>8.0000000000000002E-3</c:v>
                </c:pt>
                <c:pt idx="13">
                  <c:v>0.01</c:v>
                </c:pt>
                <c:pt idx="14">
                  <c:v>0.02</c:v>
                </c:pt>
                <c:pt idx="15">
                  <c:v>0.05</c:v>
                </c:pt>
                <c:pt idx="16">
                  <c:v>0.1</c:v>
                </c:pt>
                <c:pt idx="17">
                  <c:v>0.5</c:v>
                </c:pt>
                <c:pt idx="18">
                  <c:v>1</c:v>
                </c:pt>
                <c:pt idx="19">
                  <c:v>2</c:v>
                </c:pt>
                <c:pt idx="20">
                  <c:v>5</c:v>
                </c:pt>
                <c:pt idx="21">
                  <c:v>10</c:v>
                </c:pt>
                <c:pt idx="22">
                  <c:v>5.0000000000000001E-3</c:v>
                </c:pt>
                <c:pt idx="23">
                  <c:v>8.0000000000000002E-3</c:v>
                </c:pt>
                <c:pt idx="24">
                  <c:v>0.01</c:v>
                </c:pt>
                <c:pt idx="25">
                  <c:v>0.02</c:v>
                </c:pt>
                <c:pt idx="26">
                  <c:v>0.05</c:v>
                </c:pt>
                <c:pt idx="27">
                  <c:v>0.1</c:v>
                </c:pt>
                <c:pt idx="28">
                  <c:v>0.5</c:v>
                </c:pt>
                <c:pt idx="29">
                  <c:v>1</c:v>
                </c:pt>
                <c:pt idx="30">
                  <c:v>2</c:v>
                </c:pt>
                <c:pt idx="31">
                  <c:v>5</c:v>
                </c:pt>
                <c:pt idx="32">
                  <c:v>10</c:v>
                </c:pt>
                <c:pt idx="33">
                  <c:v>5.0000000000000001E-3</c:v>
                </c:pt>
                <c:pt idx="34">
                  <c:v>8.0000000000000002E-3</c:v>
                </c:pt>
                <c:pt idx="35">
                  <c:v>0.01</c:v>
                </c:pt>
                <c:pt idx="36">
                  <c:v>0.02</c:v>
                </c:pt>
                <c:pt idx="37">
                  <c:v>0.05</c:v>
                </c:pt>
                <c:pt idx="38">
                  <c:v>0.1</c:v>
                </c:pt>
                <c:pt idx="39">
                  <c:v>0.5</c:v>
                </c:pt>
                <c:pt idx="40">
                  <c:v>1</c:v>
                </c:pt>
                <c:pt idx="41">
                  <c:v>2</c:v>
                </c:pt>
                <c:pt idx="42">
                  <c:v>5</c:v>
                </c:pt>
                <c:pt idx="43">
                  <c:v>10</c:v>
                </c:pt>
                <c:pt idx="44">
                  <c:v>5.0000000000000001E-3</c:v>
                </c:pt>
                <c:pt idx="45">
                  <c:v>8.0000000000000002E-3</c:v>
                </c:pt>
                <c:pt idx="46">
                  <c:v>0.01</c:v>
                </c:pt>
                <c:pt idx="47">
                  <c:v>0.02</c:v>
                </c:pt>
                <c:pt idx="48">
                  <c:v>0.05</c:v>
                </c:pt>
                <c:pt idx="49">
                  <c:v>0.1</c:v>
                </c:pt>
                <c:pt idx="50">
                  <c:v>0.5</c:v>
                </c:pt>
                <c:pt idx="51">
                  <c:v>1</c:v>
                </c:pt>
                <c:pt idx="52">
                  <c:v>2</c:v>
                </c:pt>
                <c:pt idx="53">
                  <c:v>5</c:v>
                </c:pt>
                <c:pt idx="54">
                  <c:v>10</c:v>
                </c:pt>
                <c:pt idx="55">
                  <c:v>5.0000000000000001E-3</c:v>
                </c:pt>
                <c:pt idx="56">
                  <c:v>8.0000000000000002E-3</c:v>
                </c:pt>
                <c:pt idx="57">
                  <c:v>0.01</c:v>
                </c:pt>
                <c:pt idx="58">
                  <c:v>0.02</c:v>
                </c:pt>
                <c:pt idx="59">
                  <c:v>0.05</c:v>
                </c:pt>
                <c:pt idx="60">
                  <c:v>0.1</c:v>
                </c:pt>
                <c:pt idx="61">
                  <c:v>0.5</c:v>
                </c:pt>
                <c:pt idx="62">
                  <c:v>1</c:v>
                </c:pt>
                <c:pt idx="63">
                  <c:v>2</c:v>
                </c:pt>
                <c:pt idx="64">
                  <c:v>5</c:v>
                </c:pt>
                <c:pt idx="65">
                  <c:v>10</c:v>
                </c:pt>
                <c:pt idx="66">
                  <c:v>5.0000000000000001E-3</c:v>
                </c:pt>
                <c:pt idx="67">
                  <c:v>8.0000000000000002E-3</c:v>
                </c:pt>
                <c:pt idx="68">
                  <c:v>0.01</c:v>
                </c:pt>
                <c:pt idx="69">
                  <c:v>0.02</c:v>
                </c:pt>
                <c:pt idx="70">
                  <c:v>0.05</c:v>
                </c:pt>
                <c:pt idx="71">
                  <c:v>0.1</c:v>
                </c:pt>
                <c:pt idx="72">
                  <c:v>0.5</c:v>
                </c:pt>
                <c:pt idx="73">
                  <c:v>1</c:v>
                </c:pt>
                <c:pt idx="74">
                  <c:v>2</c:v>
                </c:pt>
                <c:pt idx="75">
                  <c:v>5</c:v>
                </c:pt>
                <c:pt idx="76">
                  <c:v>10</c:v>
                </c:pt>
                <c:pt idx="77">
                  <c:v>5.0000000000000001E-3</c:v>
                </c:pt>
                <c:pt idx="78">
                  <c:v>8.0000000000000002E-3</c:v>
                </c:pt>
                <c:pt idx="79">
                  <c:v>0.01</c:v>
                </c:pt>
                <c:pt idx="80">
                  <c:v>0.02</c:v>
                </c:pt>
                <c:pt idx="81">
                  <c:v>0.05</c:v>
                </c:pt>
                <c:pt idx="82">
                  <c:v>0.1</c:v>
                </c:pt>
                <c:pt idx="83">
                  <c:v>0.5</c:v>
                </c:pt>
                <c:pt idx="84">
                  <c:v>1</c:v>
                </c:pt>
                <c:pt idx="85">
                  <c:v>2</c:v>
                </c:pt>
                <c:pt idx="86">
                  <c:v>5</c:v>
                </c:pt>
                <c:pt idx="87">
                  <c:v>10</c:v>
                </c:pt>
                <c:pt idx="88">
                  <c:v>5.0000000000000001E-3</c:v>
                </c:pt>
                <c:pt idx="89">
                  <c:v>8.0000000000000002E-3</c:v>
                </c:pt>
                <c:pt idx="90">
                  <c:v>0.01</c:v>
                </c:pt>
                <c:pt idx="91">
                  <c:v>0.02</c:v>
                </c:pt>
                <c:pt idx="92">
                  <c:v>0.05</c:v>
                </c:pt>
                <c:pt idx="93">
                  <c:v>0.1</c:v>
                </c:pt>
                <c:pt idx="94">
                  <c:v>0.5</c:v>
                </c:pt>
                <c:pt idx="95">
                  <c:v>1</c:v>
                </c:pt>
                <c:pt idx="96">
                  <c:v>2</c:v>
                </c:pt>
                <c:pt idx="97">
                  <c:v>5</c:v>
                </c:pt>
                <c:pt idx="98">
                  <c:v>10</c:v>
                </c:pt>
                <c:pt idx="99">
                  <c:v>5.0000000000000001E-3</c:v>
                </c:pt>
                <c:pt idx="100">
                  <c:v>8.0000000000000002E-3</c:v>
                </c:pt>
                <c:pt idx="101">
                  <c:v>0.01</c:v>
                </c:pt>
                <c:pt idx="102">
                  <c:v>0.02</c:v>
                </c:pt>
                <c:pt idx="103">
                  <c:v>0.05</c:v>
                </c:pt>
                <c:pt idx="104">
                  <c:v>0.1</c:v>
                </c:pt>
                <c:pt idx="105">
                  <c:v>0.5</c:v>
                </c:pt>
                <c:pt idx="106">
                  <c:v>1</c:v>
                </c:pt>
                <c:pt idx="107">
                  <c:v>2</c:v>
                </c:pt>
                <c:pt idx="108">
                  <c:v>5</c:v>
                </c:pt>
                <c:pt idx="109">
                  <c:v>10</c:v>
                </c:pt>
                <c:pt idx="110">
                  <c:v>5.0000000000000001E-3</c:v>
                </c:pt>
                <c:pt idx="111">
                  <c:v>8.0000000000000002E-3</c:v>
                </c:pt>
                <c:pt idx="112">
                  <c:v>0.01</c:v>
                </c:pt>
                <c:pt idx="113">
                  <c:v>0.02</c:v>
                </c:pt>
                <c:pt idx="114">
                  <c:v>0.05</c:v>
                </c:pt>
                <c:pt idx="115">
                  <c:v>0.1</c:v>
                </c:pt>
                <c:pt idx="116">
                  <c:v>0.5</c:v>
                </c:pt>
                <c:pt idx="117">
                  <c:v>1</c:v>
                </c:pt>
                <c:pt idx="118">
                  <c:v>2</c:v>
                </c:pt>
                <c:pt idx="119">
                  <c:v>5</c:v>
                </c:pt>
                <c:pt idx="120">
                  <c:v>10</c:v>
                </c:pt>
                <c:pt idx="121">
                  <c:v>5.0000000000000001E-3</c:v>
                </c:pt>
                <c:pt idx="122">
                  <c:v>8.0000000000000002E-3</c:v>
                </c:pt>
                <c:pt idx="123">
                  <c:v>0.01</c:v>
                </c:pt>
                <c:pt idx="124">
                  <c:v>0.02</c:v>
                </c:pt>
                <c:pt idx="125">
                  <c:v>0.05</c:v>
                </c:pt>
                <c:pt idx="126">
                  <c:v>0.1</c:v>
                </c:pt>
                <c:pt idx="127">
                  <c:v>0.5</c:v>
                </c:pt>
                <c:pt idx="128">
                  <c:v>1</c:v>
                </c:pt>
                <c:pt idx="129">
                  <c:v>2</c:v>
                </c:pt>
                <c:pt idx="130">
                  <c:v>5</c:v>
                </c:pt>
                <c:pt idx="131">
                  <c:v>10</c:v>
                </c:pt>
                <c:pt idx="132">
                  <c:v>5.0000000000000001E-3</c:v>
                </c:pt>
                <c:pt idx="133">
                  <c:v>8.0000000000000002E-3</c:v>
                </c:pt>
                <c:pt idx="134">
                  <c:v>0.01</c:v>
                </c:pt>
                <c:pt idx="135">
                  <c:v>0.02</c:v>
                </c:pt>
                <c:pt idx="136">
                  <c:v>0.05</c:v>
                </c:pt>
                <c:pt idx="137">
                  <c:v>0.1</c:v>
                </c:pt>
                <c:pt idx="138">
                  <c:v>0.5</c:v>
                </c:pt>
                <c:pt idx="139">
                  <c:v>1</c:v>
                </c:pt>
                <c:pt idx="140">
                  <c:v>2</c:v>
                </c:pt>
                <c:pt idx="141">
                  <c:v>5</c:v>
                </c:pt>
                <c:pt idx="142">
                  <c:v>10</c:v>
                </c:pt>
              </c:numCache>
            </c:numRef>
          </c:xVal>
          <c:yVal>
            <c:numRef>
              <c:f>[2]CSV_python!$H$2:$H$144</c:f>
              <c:numCache>
                <c:formatCode>General</c:formatCode>
                <c:ptCount val="143"/>
                <c:pt idx="0">
                  <c:v>75.747456914670025</c:v>
                </c:pt>
                <c:pt idx="1">
                  <c:v>83.527784783522492</c:v>
                </c:pt>
                <c:pt idx="2">
                  <c:v>87.639848675914251</c:v>
                </c:pt>
                <c:pt idx="3">
                  <c:v>104.68604455653636</c:v>
                </c:pt>
                <c:pt idx="4">
                  <c:v>159.4172761664565</c:v>
                </c:pt>
                <c:pt idx="5">
                  <c:v>273.89621689785622</c:v>
                </c:pt>
                <c:pt idx="6">
                  <c:v>2321.1404791929381</c:v>
                </c:pt>
                <c:pt idx="7">
                  <c:v>437.59201345102986</c:v>
                </c:pt>
                <c:pt idx="8">
                  <c:v>533.32442202606137</c:v>
                </c:pt>
                <c:pt idx="9">
                  <c:v>662.49373686422871</c:v>
                </c:pt>
                <c:pt idx="10">
                  <c:v>758.28499369482972</c:v>
                </c:pt>
                <c:pt idx="11">
                  <c:v>7.7952080706179068</c:v>
                </c:pt>
                <c:pt idx="12">
                  <c:v>8.5688944934846578</c:v>
                </c:pt>
                <c:pt idx="13">
                  <c:v>8.9793610760823874</c:v>
                </c:pt>
                <c:pt idx="14">
                  <c:v>10.691088692728037</c:v>
                </c:pt>
                <c:pt idx="15">
                  <c:v>16.310130306851619</c:v>
                </c:pt>
                <c:pt idx="16">
                  <c:v>27.924884405212275</c:v>
                </c:pt>
                <c:pt idx="17">
                  <c:v>235.55985708280789</c:v>
                </c:pt>
                <c:pt idx="18">
                  <c:v>44.266666666666666</c:v>
                </c:pt>
                <c:pt idx="19">
                  <c:v>53.902395964691046</c:v>
                </c:pt>
                <c:pt idx="20">
                  <c:v>66.890794451450191</c:v>
                </c:pt>
                <c:pt idx="21">
                  <c:v>76.513703236654052</c:v>
                </c:pt>
                <c:pt idx="22">
                  <c:v>4.0200924758301806</c:v>
                </c:pt>
                <c:pt idx="23">
                  <c:v>4.2062211013030684</c:v>
                </c:pt>
                <c:pt idx="24">
                  <c:v>4.6093316519546024</c:v>
                </c:pt>
                <c:pt idx="25">
                  <c:v>5.2204707860445563</c:v>
                </c:pt>
                <c:pt idx="26">
                  <c:v>7.981168558217739</c:v>
                </c:pt>
                <c:pt idx="27">
                  <c:v>13.609079445145019</c:v>
                </c:pt>
                <c:pt idx="28">
                  <c:v>114.17683900798654</c:v>
                </c:pt>
                <c:pt idx="29">
                  <c:v>21.374737284573349</c:v>
                </c:pt>
                <c:pt idx="30">
                  <c:v>25.999537620849097</c:v>
                </c:pt>
                <c:pt idx="31">
                  <c:v>32.226103404791928</c:v>
                </c:pt>
                <c:pt idx="32">
                  <c:v>36.833879781420762</c:v>
                </c:pt>
                <c:pt idx="33">
                  <c:v>1.7550231189575451</c:v>
                </c:pt>
                <c:pt idx="34">
                  <c:v>1.9058848255569567</c:v>
                </c:pt>
                <c:pt idx="35">
                  <c:v>1.9873055905842791</c:v>
                </c:pt>
                <c:pt idx="36">
                  <c:v>2.3359815048339638</c:v>
                </c:pt>
                <c:pt idx="37">
                  <c:v>3.5895334174022699</c:v>
                </c:pt>
                <c:pt idx="38">
                  <c:v>6.0611601513240858</c:v>
                </c:pt>
                <c:pt idx="39">
                  <c:v>50.174947456914673</c:v>
                </c:pt>
                <c:pt idx="40">
                  <c:v>9.3044136191677183</c:v>
                </c:pt>
                <c:pt idx="41">
                  <c:v>11.287095418242959</c:v>
                </c:pt>
                <c:pt idx="42">
                  <c:v>13.948339638503573</c:v>
                </c:pt>
                <c:pt idx="43">
                  <c:v>15.911811685582178</c:v>
                </c:pt>
                <c:pt idx="44">
                  <c:v>1</c:v>
                </c:pt>
                <c:pt idx="45">
                  <c:v>1.0730138713745272</c:v>
                </c:pt>
                <c:pt idx="46">
                  <c:v>1.1133249264396805</c:v>
                </c:pt>
                <c:pt idx="47">
                  <c:v>1.2915931063472048</c:v>
                </c:pt>
                <c:pt idx="48">
                  <c:v>1.9994535519125682</c:v>
                </c:pt>
                <c:pt idx="49">
                  <c:v>3.3279108869272802</c:v>
                </c:pt>
                <c:pt idx="50">
                  <c:v>27.001849516603613</c:v>
                </c:pt>
                <c:pt idx="51">
                  <c:v>4.9341319882303489</c:v>
                </c:pt>
                <c:pt idx="52">
                  <c:v>5.9601933585540143</c:v>
                </c:pt>
                <c:pt idx="53">
                  <c:v>7.3305170239596471</c:v>
                </c:pt>
                <c:pt idx="54">
                  <c:v>8.3365699873896588</c:v>
                </c:pt>
                <c:pt idx="55">
                  <c:v>0.62248844052122743</c:v>
                </c:pt>
                <c:pt idx="56">
                  <c:v>0.65451870533837742</c:v>
                </c:pt>
                <c:pt idx="57">
                  <c:v>0.67414880201765448</c:v>
                </c:pt>
                <c:pt idx="58">
                  <c:v>0.76679277007145863</c:v>
                </c:pt>
                <c:pt idx="59">
                  <c:v>1.2004623791509037</c:v>
                </c:pt>
                <c:pt idx="60">
                  <c:v>1.9544766708701136</c:v>
                </c:pt>
                <c:pt idx="61">
                  <c:v>15.357671290458176</c:v>
                </c:pt>
                <c:pt idx="62">
                  <c:v>3.2834804539722571</c:v>
                </c:pt>
                <c:pt idx="63">
                  <c:v>4.0051702395964695</c:v>
                </c:pt>
                <c:pt idx="64">
                  <c:v>4.5300966792770074</c:v>
                </c:pt>
                <c:pt idx="65">
                  <c:v>0.42276810985007707</c:v>
                </c:pt>
                <c:pt idx="66">
                  <c:v>0.40105086170659943</c:v>
                </c:pt>
                <c:pt idx="67">
                  <c:v>0.41349306431273647</c:v>
                </c:pt>
                <c:pt idx="68">
                  <c:v>0.42353930222782682</c:v>
                </c:pt>
                <c:pt idx="69">
                  <c:v>0.49121479613282892</c:v>
                </c:pt>
                <c:pt idx="70">
                  <c:v>0.7274064733081127</c:v>
                </c:pt>
                <c:pt idx="71">
                  <c:v>1.1413619167717528</c:v>
                </c:pt>
                <c:pt idx="72">
                  <c:v>8.4634720470786053</c:v>
                </c:pt>
                <c:pt idx="73">
                  <c:v>1.4379150903741067</c:v>
                </c:pt>
                <c:pt idx="74">
                  <c:v>1.6986548970155528</c:v>
                </c:pt>
                <c:pt idx="75">
                  <c:v>2.0362757461118117</c:v>
                </c:pt>
                <c:pt idx="76">
                  <c:v>2.2763766288356453</c:v>
                </c:pt>
                <c:pt idx="77">
                  <c:v>0.35111391340899539</c:v>
                </c:pt>
                <c:pt idx="78">
                  <c:v>0.35203867171080283</c:v>
                </c:pt>
                <c:pt idx="79">
                  <c:v>0.3562421185372005</c:v>
                </c:pt>
                <c:pt idx="80">
                  <c:v>0.39911727616645648</c:v>
                </c:pt>
                <c:pt idx="81">
                  <c:v>0.56839007986548973</c:v>
                </c:pt>
                <c:pt idx="82">
                  <c:v>0.86805380411937794</c:v>
                </c:pt>
                <c:pt idx="83">
                  <c:v>6.1463640184951664</c:v>
                </c:pt>
                <c:pt idx="84">
                  <c:v>1.0008827238335436</c:v>
                </c:pt>
                <c:pt idx="85">
                  <c:v>1.1659520807061792</c:v>
                </c:pt>
                <c:pt idx="86">
                  <c:v>1.3744850777637663</c:v>
                </c:pt>
                <c:pt idx="87">
                  <c:v>1.5188314417822615</c:v>
                </c:pt>
                <c:pt idx="88">
                  <c:v>0.32614543926019335</c:v>
                </c:pt>
                <c:pt idx="89">
                  <c:v>0.32131147540983607</c:v>
                </c:pt>
                <c:pt idx="90">
                  <c:v>0.32253047498949139</c:v>
                </c:pt>
                <c:pt idx="91">
                  <c:v>0.35304749894913828</c:v>
                </c:pt>
                <c:pt idx="92">
                  <c:v>0.48886086591004624</c:v>
                </c:pt>
                <c:pt idx="93">
                  <c:v>0.73131567885666249</c:v>
                </c:pt>
                <c:pt idx="94">
                  <c:v>4.9870113493064316</c:v>
                </c:pt>
                <c:pt idx="95">
                  <c:v>0.78226145439260197</c:v>
                </c:pt>
                <c:pt idx="96">
                  <c:v>0.89949558638083227</c:v>
                </c:pt>
                <c:pt idx="97">
                  <c:v>1.0434216057166876</c:v>
                </c:pt>
                <c:pt idx="98">
                  <c:v>1.1398907103825138</c:v>
                </c:pt>
                <c:pt idx="99">
                  <c:v>0.31118116855821776</c:v>
                </c:pt>
                <c:pt idx="100">
                  <c:v>0.30290037831021438</c:v>
                </c:pt>
                <c:pt idx="101">
                  <c:v>0.30235393022278267</c:v>
                </c:pt>
                <c:pt idx="102">
                  <c:v>0.32543085329970578</c:v>
                </c:pt>
                <c:pt idx="103">
                  <c:v>0.44119377889869693</c:v>
                </c:pt>
                <c:pt idx="104">
                  <c:v>0.64939050021017231</c:v>
                </c:pt>
                <c:pt idx="105">
                  <c:v>4.2923917612442199</c:v>
                </c:pt>
                <c:pt idx="106">
                  <c:v>0.6512820512820513</c:v>
                </c:pt>
                <c:pt idx="107">
                  <c:v>0.73980664144598574</c:v>
                </c:pt>
                <c:pt idx="108">
                  <c:v>0.84506094997898273</c:v>
                </c:pt>
                <c:pt idx="109">
                  <c:v>0.9128205128205128</c:v>
                </c:pt>
                <c:pt idx="110">
                  <c:v>0.30617906683480456</c:v>
                </c:pt>
                <c:pt idx="111">
                  <c:v>0.29676334594367382</c:v>
                </c:pt>
                <c:pt idx="112">
                  <c:v>0.29562841530054645</c:v>
                </c:pt>
                <c:pt idx="113">
                  <c:v>0.31622530474989491</c:v>
                </c:pt>
                <c:pt idx="114">
                  <c:v>0.42530474989491385</c:v>
                </c:pt>
                <c:pt idx="115">
                  <c:v>0.62206809583858769</c:v>
                </c:pt>
                <c:pt idx="116">
                  <c:v>4.0606557377049182</c:v>
                </c:pt>
                <c:pt idx="117">
                  <c:v>0.60756620428751573</c:v>
                </c:pt>
                <c:pt idx="118">
                  <c:v>0.68654897015552752</c:v>
                </c:pt>
                <c:pt idx="119">
                  <c:v>0.77885666246321983</c:v>
                </c:pt>
                <c:pt idx="120">
                  <c:v>0.83707440100882724</c:v>
                </c:pt>
                <c:pt idx="121">
                  <c:v>0.30369903320722991</c:v>
                </c:pt>
                <c:pt idx="122">
                  <c:v>0.29369482976040351</c:v>
                </c:pt>
                <c:pt idx="123">
                  <c:v>0.29226565783942832</c:v>
                </c:pt>
                <c:pt idx="124">
                  <c:v>0.3116015132408575</c:v>
                </c:pt>
                <c:pt idx="125">
                  <c:v>0.41736023539302231</c:v>
                </c:pt>
                <c:pt idx="126">
                  <c:v>0.60840689365279532</c:v>
                </c:pt>
                <c:pt idx="127">
                  <c:v>3.944808743169399</c:v>
                </c:pt>
                <c:pt idx="128">
                  <c:v>0.58570828079024795</c:v>
                </c:pt>
                <c:pt idx="129">
                  <c:v>0.65989911727616646</c:v>
                </c:pt>
                <c:pt idx="130">
                  <c:v>0.74577553593947032</c:v>
                </c:pt>
                <c:pt idx="131">
                  <c:v>0.79920134510298446</c:v>
                </c:pt>
                <c:pt idx="132">
                  <c:v>0.30218579234972676</c:v>
                </c:pt>
                <c:pt idx="133">
                  <c:v>0.29184531315678858</c:v>
                </c:pt>
                <c:pt idx="134">
                  <c:v>0.29024800336275747</c:v>
                </c:pt>
                <c:pt idx="135">
                  <c:v>0.30882723833543507</c:v>
                </c:pt>
                <c:pt idx="136">
                  <c:v>0.41256830601092898</c:v>
                </c:pt>
                <c:pt idx="137">
                  <c:v>0.6002101723413199</c:v>
                </c:pt>
                <c:pt idx="138">
                  <c:v>3.8752837326607819</c:v>
                </c:pt>
                <c:pt idx="139">
                  <c:v>0.57259352669188734</c:v>
                </c:pt>
                <c:pt idx="140">
                  <c:v>0.64392601933585536</c:v>
                </c:pt>
                <c:pt idx="141">
                  <c:v>0.72593526691887345</c:v>
                </c:pt>
                <c:pt idx="142">
                  <c:v>0.77646069777217319</c:v>
                </c:pt>
              </c:numCache>
            </c:numRef>
          </c:yVal>
          <c:smooth val="0"/>
          <c:extLst>
            <c:ext xmlns:c16="http://schemas.microsoft.com/office/drawing/2014/chart" uri="{C3380CC4-5D6E-409C-BE32-E72D297353CC}">
              <c16:uniqueId val="{00000000-8E3F-496D-BCBB-21CFD96AAF84}"/>
            </c:ext>
          </c:extLst>
        </c:ser>
        <c:ser>
          <c:idx val="1"/>
          <c:order val="1"/>
          <c:tx>
            <c:v>α vs V C'</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[2]CSV_python!$B$2:$B$144</c:f>
              <c:numCache>
                <c:formatCode>General</c:formatCode>
                <c:ptCount val="143"/>
                <c:pt idx="0">
                  <c:v>5.0000000000000001E-3</c:v>
                </c:pt>
                <c:pt idx="1">
                  <c:v>8.0000000000000002E-3</c:v>
                </c:pt>
                <c:pt idx="2">
                  <c:v>0.01</c:v>
                </c:pt>
                <c:pt idx="3">
                  <c:v>0.02</c:v>
                </c:pt>
                <c:pt idx="4">
                  <c:v>0.05</c:v>
                </c:pt>
                <c:pt idx="5">
                  <c:v>0.1</c:v>
                </c:pt>
                <c:pt idx="6">
                  <c:v>0.5</c:v>
                </c:pt>
                <c:pt idx="7">
                  <c:v>1</c:v>
                </c:pt>
                <c:pt idx="8">
                  <c:v>2</c:v>
                </c:pt>
                <c:pt idx="9">
                  <c:v>5</c:v>
                </c:pt>
                <c:pt idx="10">
                  <c:v>10</c:v>
                </c:pt>
                <c:pt idx="11">
                  <c:v>5.0000000000000001E-3</c:v>
                </c:pt>
                <c:pt idx="12">
                  <c:v>8.0000000000000002E-3</c:v>
                </c:pt>
                <c:pt idx="13">
                  <c:v>0.01</c:v>
                </c:pt>
                <c:pt idx="14">
                  <c:v>0.02</c:v>
                </c:pt>
                <c:pt idx="15">
                  <c:v>0.05</c:v>
                </c:pt>
                <c:pt idx="16">
                  <c:v>0.1</c:v>
                </c:pt>
                <c:pt idx="17">
                  <c:v>0.5</c:v>
                </c:pt>
                <c:pt idx="18">
                  <c:v>1</c:v>
                </c:pt>
                <c:pt idx="19">
                  <c:v>2</c:v>
                </c:pt>
                <c:pt idx="20">
                  <c:v>5</c:v>
                </c:pt>
                <c:pt idx="21">
                  <c:v>10</c:v>
                </c:pt>
                <c:pt idx="22">
                  <c:v>5.0000000000000001E-3</c:v>
                </c:pt>
                <c:pt idx="23">
                  <c:v>8.0000000000000002E-3</c:v>
                </c:pt>
                <c:pt idx="24">
                  <c:v>0.01</c:v>
                </c:pt>
                <c:pt idx="25">
                  <c:v>0.02</c:v>
                </c:pt>
                <c:pt idx="26">
                  <c:v>0.05</c:v>
                </c:pt>
                <c:pt idx="27">
                  <c:v>0.1</c:v>
                </c:pt>
                <c:pt idx="28">
                  <c:v>0.5</c:v>
                </c:pt>
                <c:pt idx="29">
                  <c:v>1</c:v>
                </c:pt>
                <c:pt idx="30">
                  <c:v>2</c:v>
                </c:pt>
                <c:pt idx="31">
                  <c:v>5</c:v>
                </c:pt>
                <c:pt idx="32">
                  <c:v>10</c:v>
                </c:pt>
                <c:pt idx="33">
                  <c:v>5.0000000000000001E-3</c:v>
                </c:pt>
                <c:pt idx="34">
                  <c:v>8.0000000000000002E-3</c:v>
                </c:pt>
                <c:pt idx="35">
                  <c:v>0.01</c:v>
                </c:pt>
                <c:pt idx="36">
                  <c:v>0.02</c:v>
                </c:pt>
                <c:pt idx="37">
                  <c:v>0.05</c:v>
                </c:pt>
                <c:pt idx="38">
                  <c:v>0.1</c:v>
                </c:pt>
                <c:pt idx="39">
                  <c:v>0.5</c:v>
                </c:pt>
                <c:pt idx="40">
                  <c:v>1</c:v>
                </c:pt>
                <c:pt idx="41">
                  <c:v>2</c:v>
                </c:pt>
                <c:pt idx="42">
                  <c:v>5</c:v>
                </c:pt>
                <c:pt idx="43">
                  <c:v>10</c:v>
                </c:pt>
                <c:pt idx="44">
                  <c:v>5.0000000000000001E-3</c:v>
                </c:pt>
                <c:pt idx="45">
                  <c:v>8.0000000000000002E-3</c:v>
                </c:pt>
                <c:pt idx="46">
                  <c:v>0.01</c:v>
                </c:pt>
                <c:pt idx="47">
                  <c:v>0.02</c:v>
                </c:pt>
                <c:pt idx="48">
                  <c:v>0.05</c:v>
                </c:pt>
                <c:pt idx="49">
                  <c:v>0.1</c:v>
                </c:pt>
                <c:pt idx="50">
                  <c:v>0.5</c:v>
                </c:pt>
                <c:pt idx="51">
                  <c:v>1</c:v>
                </c:pt>
                <c:pt idx="52">
                  <c:v>2</c:v>
                </c:pt>
                <c:pt idx="53">
                  <c:v>5</c:v>
                </c:pt>
                <c:pt idx="54">
                  <c:v>10</c:v>
                </c:pt>
                <c:pt idx="55">
                  <c:v>5.0000000000000001E-3</c:v>
                </c:pt>
                <c:pt idx="56">
                  <c:v>8.0000000000000002E-3</c:v>
                </c:pt>
                <c:pt idx="57">
                  <c:v>0.01</c:v>
                </c:pt>
                <c:pt idx="58">
                  <c:v>0.02</c:v>
                </c:pt>
                <c:pt idx="59">
                  <c:v>0.05</c:v>
                </c:pt>
                <c:pt idx="60">
                  <c:v>0.1</c:v>
                </c:pt>
                <c:pt idx="61">
                  <c:v>0.5</c:v>
                </c:pt>
                <c:pt idx="62">
                  <c:v>1</c:v>
                </c:pt>
                <c:pt idx="63">
                  <c:v>2</c:v>
                </c:pt>
                <c:pt idx="64">
                  <c:v>5</c:v>
                </c:pt>
                <c:pt idx="65">
                  <c:v>10</c:v>
                </c:pt>
                <c:pt idx="66">
                  <c:v>5.0000000000000001E-3</c:v>
                </c:pt>
                <c:pt idx="67">
                  <c:v>8.0000000000000002E-3</c:v>
                </c:pt>
                <c:pt idx="68">
                  <c:v>0.01</c:v>
                </c:pt>
                <c:pt idx="69">
                  <c:v>0.02</c:v>
                </c:pt>
                <c:pt idx="70">
                  <c:v>0.05</c:v>
                </c:pt>
                <c:pt idx="71">
                  <c:v>0.1</c:v>
                </c:pt>
                <c:pt idx="72">
                  <c:v>0.5</c:v>
                </c:pt>
                <c:pt idx="73">
                  <c:v>1</c:v>
                </c:pt>
                <c:pt idx="74">
                  <c:v>2</c:v>
                </c:pt>
                <c:pt idx="75">
                  <c:v>5</c:v>
                </c:pt>
                <c:pt idx="76">
                  <c:v>10</c:v>
                </c:pt>
                <c:pt idx="77">
                  <c:v>5.0000000000000001E-3</c:v>
                </c:pt>
                <c:pt idx="78">
                  <c:v>8.0000000000000002E-3</c:v>
                </c:pt>
                <c:pt idx="79">
                  <c:v>0.01</c:v>
                </c:pt>
                <c:pt idx="80">
                  <c:v>0.02</c:v>
                </c:pt>
                <c:pt idx="81">
                  <c:v>0.05</c:v>
                </c:pt>
                <c:pt idx="82">
                  <c:v>0.1</c:v>
                </c:pt>
                <c:pt idx="83">
                  <c:v>0.5</c:v>
                </c:pt>
                <c:pt idx="84">
                  <c:v>1</c:v>
                </c:pt>
                <c:pt idx="85">
                  <c:v>2</c:v>
                </c:pt>
                <c:pt idx="86">
                  <c:v>5</c:v>
                </c:pt>
                <c:pt idx="87">
                  <c:v>10</c:v>
                </c:pt>
                <c:pt idx="88">
                  <c:v>5.0000000000000001E-3</c:v>
                </c:pt>
                <c:pt idx="89">
                  <c:v>8.0000000000000002E-3</c:v>
                </c:pt>
                <c:pt idx="90">
                  <c:v>0.01</c:v>
                </c:pt>
                <c:pt idx="91">
                  <c:v>0.02</c:v>
                </c:pt>
                <c:pt idx="92">
                  <c:v>0.05</c:v>
                </c:pt>
                <c:pt idx="93">
                  <c:v>0.1</c:v>
                </c:pt>
                <c:pt idx="94">
                  <c:v>0.5</c:v>
                </c:pt>
                <c:pt idx="95">
                  <c:v>1</c:v>
                </c:pt>
                <c:pt idx="96">
                  <c:v>2</c:v>
                </c:pt>
                <c:pt idx="97">
                  <c:v>5</c:v>
                </c:pt>
                <c:pt idx="98">
                  <c:v>10</c:v>
                </c:pt>
                <c:pt idx="99">
                  <c:v>5.0000000000000001E-3</c:v>
                </c:pt>
                <c:pt idx="100">
                  <c:v>8.0000000000000002E-3</c:v>
                </c:pt>
                <c:pt idx="101">
                  <c:v>0.01</c:v>
                </c:pt>
                <c:pt idx="102">
                  <c:v>0.02</c:v>
                </c:pt>
                <c:pt idx="103">
                  <c:v>0.05</c:v>
                </c:pt>
                <c:pt idx="104">
                  <c:v>0.1</c:v>
                </c:pt>
                <c:pt idx="105">
                  <c:v>0.5</c:v>
                </c:pt>
                <c:pt idx="106">
                  <c:v>1</c:v>
                </c:pt>
                <c:pt idx="107">
                  <c:v>2</c:v>
                </c:pt>
                <c:pt idx="108">
                  <c:v>5</c:v>
                </c:pt>
                <c:pt idx="109">
                  <c:v>10</c:v>
                </c:pt>
                <c:pt idx="110">
                  <c:v>5.0000000000000001E-3</c:v>
                </c:pt>
                <c:pt idx="111">
                  <c:v>8.0000000000000002E-3</c:v>
                </c:pt>
                <c:pt idx="112">
                  <c:v>0.01</c:v>
                </c:pt>
                <c:pt idx="113">
                  <c:v>0.02</c:v>
                </c:pt>
                <c:pt idx="114">
                  <c:v>0.05</c:v>
                </c:pt>
                <c:pt idx="115">
                  <c:v>0.1</c:v>
                </c:pt>
                <c:pt idx="116">
                  <c:v>0.5</c:v>
                </c:pt>
                <c:pt idx="117">
                  <c:v>1</c:v>
                </c:pt>
                <c:pt idx="118">
                  <c:v>2</c:v>
                </c:pt>
                <c:pt idx="119">
                  <c:v>5</c:v>
                </c:pt>
                <c:pt idx="120">
                  <c:v>10</c:v>
                </c:pt>
                <c:pt idx="121">
                  <c:v>5.0000000000000001E-3</c:v>
                </c:pt>
                <c:pt idx="122">
                  <c:v>8.0000000000000002E-3</c:v>
                </c:pt>
                <c:pt idx="123">
                  <c:v>0.01</c:v>
                </c:pt>
                <c:pt idx="124">
                  <c:v>0.02</c:v>
                </c:pt>
                <c:pt idx="125">
                  <c:v>0.05</c:v>
                </c:pt>
                <c:pt idx="126">
                  <c:v>0.1</c:v>
                </c:pt>
                <c:pt idx="127">
                  <c:v>0.5</c:v>
                </c:pt>
                <c:pt idx="128">
                  <c:v>1</c:v>
                </c:pt>
                <c:pt idx="129">
                  <c:v>2</c:v>
                </c:pt>
                <c:pt idx="130">
                  <c:v>5</c:v>
                </c:pt>
                <c:pt idx="131">
                  <c:v>10</c:v>
                </c:pt>
                <c:pt idx="132">
                  <c:v>5.0000000000000001E-3</c:v>
                </c:pt>
                <c:pt idx="133">
                  <c:v>8.0000000000000002E-3</c:v>
                </c:pt>
                <c:pt idx="134">
                  <c:v>0.01</c:v>
                </c:pt>
                <c:pt idx="135">
                  <c:v>0.02</c:v>
                </c:pt>
                <c:pt idx="136">
                  <c:v>0.05</c:v>
                </c:pt>
                <c:pt idx="137">
                  <c:v>0.1</c:v>
                </c:pt>
                <c:pt idx="138">
                  <c:v>0.5</c:v>
                </c:pt>
                <c:pt idx="139">
                  <c:v>1</c:v>
                </c:pt>
                <c:pt idx="140">
                  <c:v>2</c:v>
                </c:pt>
                <c:pt idx="141">
                  <c:v>5</c:v>
                </c:pt>
                <c:pt idx="142">
                  <c:v>10</c:v>
                </c:pt>
              </c:numCache>
            </c:numRef>
          </c:xVal>
          <c:yVal>
            <c:numRef>
              <c:f>[2]CSV_python!$I$2:$I$144</c:f>
              <c:numCache>
                <c:formatCode>General</c:formatCode>
                <c:ptCount val="143"/>
                <c:pt idx="0">
                  <c:v>60.17476174072798</c:v>
                </c:pt>
                <c:pt idx="1">
                  <c:v>75.898380985187742</c:v>
                </c:pt>
                <c:pt idx="2">
                  <c:v>83.45860603972902</c:v>
                </c:pt>
                <c:pt idx="3">
                  <c:v>107.12584682512343</c:v>
                </c:pt>
                <c:pt idx="4">
                  <c:v>138.66815937535881</c:v>
                </c:pt>
                <c:pt idx="5">
                  <c:v>162.6224595246297</c:v>
                </c:pt>
                <c:pt idx="6">
                  <c:v>217.35147548513032</c:v>
                </c:pt>
                <c:pt idx="7">
                  <c:v>245.78975772189688</c:v>
                </c:pt>
                <c:pt idx="8">
                  <c:v>136.81823401079342</c:v>
                </c:pt>
                <c:pt idx="9">
                  <c:v>310.29463773108279</c:v>
                </c:pt>
                <c:pt idx="10">
                  <c:v>338.12056493282813</c:v>
                </c:pt>
                <c:pt idx="11">
                  <c:v>6.3943047422206911</c:v>
                </c:pt>
                <c:pt idx="12">
                  <c:v>7.9531519118153637</c:v>
                </c:pt>
                <c:pt idx="13">
                  <c:v>8.7092662762659323</c:v>
                </c:pt>
                <c:pt idx="14">
                  <c:v>11.076587438282237</c:v>
                </c:pt>
                <c:pt idx="15">
                  <c:v>14.231484671029969</c:v>
                </c:pt>
                <c:pt idx="16">
                  <c:v>16.627396945688368</c:v>
                </c:pt>
                <c:pt idx="17">
                  <c:v>22.101389367321161</c:v>
                </c:pt>
                <c:pt idx="18">
                  <c:v>24.93891376736709</c:v>
                </c:pt>
                <c:pt idx="19">
                  <c:v>27.704214031461706</c:v>
                </c:pt>
                <c:pt idx="20">
                  <c:v>31.388793202434265</c:v>
                </c:pt>
                <c:pt idx="21">
                  <c:v>34.172924560799174</c:v>
                </c:pt>
                <c:pt idx="22">
                  <c:v>3.3964863933861524</c:v>
                </c:pt>
                <c:pt idx="23">
                  <c:v>4.1863589390285911</c:v>
                </c:pt>
                <c:pt idx="24">
                  <c:v>4.5665403605465613</c:v>
                </c:pt>
                <c:pt idx="25">
                  <c:v>5.7402686875645887</c:v>
                </c:pt>
                <c:pt idx="26">
                  <c:v>7.3180617751751065</c:v>
                </c:pt>
                <c:pt idx="27">
                  <c:v>8.5162475599954064</c:v>
                </c:pt>
                <c:pt idx="28">
                  <c:v>11.27729934550465</c:v>
                </c:pt>
                <c:pt idx="29">
                  <c:v>12.669537260305431</c:v>
                </c:pt>
                <c:pt idx="30">
                  <c:v>14.053278217935469</c:v>
                </c:pt>
                <c:pt idx="31">
                  <c:v>15.895280744057871</c:v>
                </c:pt>
                <c:pt idx="32">
                  <c:v>17.2874038351131</c:v>
                </c:pt>
                <c:pt idx="33">
                  <c:v>1.5986910093007234</c:v>
                </c:pt>
                <c:pt idx="34">
                  <c:v>1.9142266620737169</c:v>
                </c:pt>
                <c:pt idx="35">
                  <c:v>2.0660236536915835</c:v>
                </c:pt>
                <c:pt idx="36">
                  <c:v>2.5379492479044665</c:v>
                </c:pt>
                <c:pt idx="37">
                  <c:v>3.1715466758525661</c:v>
                </c:pt>
                <c:pt idx="38">
                  <c:v>3.6521988747272935</c:v>
                </c:pt>
                <c:pt idx="39">
                  <c:v>4.7493397634630838</c:v>
                </c:pt>
                <c:pt idx="40">
                  <c:v>5.3063497531289467</c:v>
                </c:pt>
                <c:pt idx="41">
                  <c:v>5.8631300953037089</c:v>
                </c:pt>
                <c:pt idx="42">
                  <c:v>6.5994947755195774</c:v>
                </c:pt>
                <c:pt idx="43">
                  <c:v>7.1563899414398895</c:v>
                </c:pt>
                <c:pt idx="44">
                  <c:v>1</c:v>
                </c:pt>
                <c:pt idx="45">
                  <c:v>1.157423355149845</c:v>
                </c:pt>
                <c:pt idx="46">
                  <c:v>1.233092203467677</c:v>
                </c:pt>
                <c:pt idx="47">
                  <c:v>1.4703180617751752</c:v>
                </c:pt>
                <c:pt idx="48">
                  <c:v>1.7864278332759214</c:v>
                </c:pt>
                <c:pt idx="49">
                  <c:v>2.0266391089677347</c:v>
                </c:pt>
                <c:pt idx="50">
                  <c:v>2.5758410839361581</c:v>
                </c:pt>
                <c:pt idx="51">
                  <c:v>2.8541738431507637</c:v>
                </c:pt>
                <c:pt idx="52">
                  <c:v>3.1325066023653694</c:v>
                </c:pt>
                <c:pt idx="53">
                  <c:v>3.5006315306005282</c:v>
                </c:pt>
                <c:pt idx="54">
                  <c:v>3.7790791135606843</c:v>
                </c:pt>
                <c:pt idx="55">
                  <c:v>0.70088414284073941</c:v>
                </c:pt>
                <c:pt idx="56">
                  <c:v>0.7796532322884373</c:v>
                </c:pt>
                <c:pt idx="57">
                  <c:v>0.81743024457457802</c:v>
                </c:pt>
                <c:pt idx="58">
                  <c:v>0.93604317372832702</c:v>
                </c:pt>
                <c:pt idx="59">
                  <c:v>1.0941554713514754</c:v>
                </c:pt>
                <c:pt idx="60">
                  <c:v>1.2142611091973821</c:v>
                </c:pt>
                <c:pt idx="61">
                  <c:v>1.4888046848088186</c:v>
                </c:pt>
                <c:pt idx="62">
                  <c:v>1.6279710644161212</c:v>
                </c:pt>
                <c:pt idx="63">
                  <c:v>1.767137444023424</c:v>
                </c:pt>
                <c:pt idx="64">
                  <c:v>1.9511999081410036</c:v>
                </c:pt>
                <c:pt idx="65">
                  <c:v>2.0903662877483065</c:v>
                </c:pt>
                <c:pt idx="66">
                  <c:v>0.52141462854518317</c:v>
                </c:pt>
                <c:pt idx="67">
                  <c:v>0.55287633482604204</c:v>
                </c:pt>
                <c:pt idx="68">
                  <c:v>0.56803306923871855</c:v>
                </c:pt>
                <c:pt idx="69">
                  <c:v>0.61545527615110807</c:v>
                </c:pt>
                <c:pt idx="70">
                  <c:v>0.67872315994947752</c:v>
                </c:pt>
                <c:pt idx="71">
                  <c:v>0.72683430933517046</c:v>
                </c:pt>
                <c:pt idx="72">
                  <c:v>0.8366058100815249</c:v>
                </c:pt>
                <c:pt idx="73">
                  <c:v>0.89229532667355604</c:v>
                </c:pt>
                <c:pt idx="74">
                  <c:v>0.9479848432655873</c:v>
                </c:pt>
                <c:pt idx="75">
                  <c:v>1.0214720404179585</c:v>
                </c:pt>
                <c:pt idx="76">
                  <c:v>1.0771615570099897</c:v>
                </c:pt>
                <c:pt idx="77">
                  <c:v>0.47135147548513034</c:v>
                </c:pt>
                <c:pt idx="78">
                  <c:v>0.47938913767367092</c:v>
                </c:pt>
                <c:pt idx="79">
                  <c:v>0.48490067746009874</c:v>
                </c:pt>
                <c:pt idx="80">
                  <c:v>0.50866919278906875</c:v>
                </c:pt>
                <c:pt idx="81">
                  <c:v>0.54024572281547822</c:v>
                </c:pt>
                <c:pt idx="82">
                  <c:v>0.56424388563554939</c:v>
                </c:pt>
                <c:pt idx="83">
                  <c:v>0.61912963600872661</c:v>
                </c:pt>
                <c:pt idx="84">
                  <c:v>0.64703180617751754</c:v>
                </c:pt>
                <c:pt idx="85">
                  <c:v>0.67493397634630836</c:v>
                </c:pt>
                <c:pt idx="86">
                  <c:v>0.71167757492249395</c:v>
                </c:pt>
                <c:pt idx="87">
                  <c:v>0.73957974509128488</c:v>
                </c:pt>
                <c:pt idx="88">
                  <c:v>0.48914915604547021</c:v>
                </c:pt>
                <c:pt idx="89">
                  <c:v>0.49328281088529108</c:v>
                </c:pt>
                <c:pt idx="90">
                  <c:v>0.49511999081410035</c:v>
                </c:pt>
                <c:pt idx="91">
                  <c:v>0.50040188310942701</c:v>
                </c:pt>
                <c:pt idx="92">
                  <c:v>0.50729130784246179</c:v>
                </c:pt>
                <c:pt idx="93">
                  <c:v>0.5124583763922379</c:v>
                </c:pt>
                <c:pt idx="94">
                  <c:v>0.52382592720174537</c:v>
                </c:pt>
                <c:pt idx="95">
                  <c:v>0.53128947066253296</c:v>
                </c:pt>
                <c:pt idx="96">
                  <c:v>0.53875301412332066</c:v>
                </c:pt>
                <c:pt idx="97">
                  <c:v>0.55678034217476169</c:v>
                </c:pt>
                <c:pt idx="98">
                  <c:v>0.57067401538638185</c:v>
                </c:pt>
                <c:pt idx="99">
                  <c:v>0.49971294063612354</c:v>
                </c:pt>
                <c:pt idx="100">
                  <c:v>0.50132047307383165</c:v>
                </c:pt>
                <c:pt idx="101">
                  <c:v>0.50212423929268568</c:v>
                </c:pt>
                <c:pt idx="102">
                  <c:v>0.50430589045814678</c:v>
                </c:pt>
                <c:pt idx="103">
                  <c:v>0.50706166035136069</c:v>
                </c:pt>
                <c:pt idx="104">
                  <c:v>0.50924331151682167</c:v>
                </c:pt>
                <c:pt idx="105">
                  <c:v>0.51372143759329425</c:v>
                </c:pt>
                <c:pt idx="106">
                  <c:v>0.51659203123205877</c:v>
                </c:pt>
                <c:pt idx="107">
                  <c:v>0.51957744861637389</c:v>
                </c:pt>
                <c:pt idx="108">
                  <c:v>0.52348145596509355</c:v>
                </c:pt>
                <c:pt idx="109">
                  <c:v>0.52646687334940867</c:v>
                </c:pt>
                <c:pt idx="110">
                  <c:v>0.50327247674819153</c:v>
                </c:pt>
                <c:pt idx="111">
                  <c:v>0.50407624296704556</c:v>
                </c:pt>
                <c:pt idx="112">
                  <c:v>0.50442071420369727</c:v>
                </c:pt>
                <c:pt idx="113">
                  <c:v>0.50556895165920313</c:v>
                </c:pt>
                <c:pt idx="114">
                  <c:v>0.50694683660581008</c:v>
                </c:pt>
                <c:pt idx="115">
                  <c:v>0.50798025031576532</c:v>
                </c:pt>
                <c:pt idx="116">
                  <c:v>0.51027672522677692</c:v>
                </c:pt>
                <c:pt idx="117">
                  <c:v>0.51176943391893448</c:v>
                </c:pt>
                <c:pt idx="118">
                  <c:v>0.51326214261109193</c:v>
                </c:pt>
                <c:pt idx="119">
                  <c:v>0.51521414628545181</c:v>
                </c:pt>
                <c:pt idx="120">
                  <c:v>0.51670685497760938</c:v>
                </c:pt>
                <c:pt idx="121">
                  <c:v>0.50510965667700081</c:v>
                </c:pt>
                <c:pt idx="122">
                  <c:v>0.50545412791365252</c:v>
                </c:pt>
                <c:pt idx="123">
                  <c:v>0.50568377540475373</c:v>
                </c:pt>
                <c:pt idx="124">
                  <c:v>0.50625789413250655</c:v>
                </c:pt>
                <c:pt idx="125">
                  <c:v>0.50694683660581008</c:v>
                </c:pt>
                <c:pt idx="126">
                  <c:v>0.5074061315880124</c:v>
                </c:pt>
                <c:pt idx="127">
                  <c:v>0.50855436904351825</c:v>
                </c:pt>
                <c:pt idx="128">
                  <c:v>0.50924331151682167</c:v>
                </c:pt>
                <c:pt idx="129">
                  <c:v>0.5100470777356757</c:v>
                </c:pt>
                <c:pt idx="130">
                  <c:v>0.51096566770008034</c:v>
                </c:pt>
                <c:pt idx="131">
                  <c:v>0.51176943391893448</c:v>
                </c:pt>
                <c:pt idx="132">
                  <c:v>0.50614307038695605</c:v>
                </c:pt>
                <c:pt idx="133">
                  <c:v>0.50625789413250655</c:v>
                </c:pt>
                <c:pt idx="134">
                  <c:v>0.50637271787805715</c:v>
                </c:pt>
                <c:pt idx="135">
                  <c:v>0.50660236536915837</c:v>
                </c:pt>
                <c:pt idx="136">
                  <c:v>0.50683201286025947</c:v>
                </c:pt>
                <c:pt idx="137">
                  <c:v>0.50706166035136069</c:v>
                </c:pt>
                <c:pt idx="138">
                  <c:v>0.50752095533356301</c:v>
                </c:pt>
                <c:pt idx="139">
                  <c:v>0.50786542657021472</c:v>
                </c:pt>
                <c:pt idx="140">
                  <c:v>0.50809507406131593</c:v>
                </c:pt>
                <c:pt idx="141">
                  <c:v>0.50855436904351825</c:v>
                </c:pt>
                <c:pt idx="142">
                  <c:v>0.50878401653461935</c:v>
                </c:pt>
              </c:numCache>
            </c:numRef>
          </c:yVal>
          <c:smooth val="0"/>
          <c:extLst>
            <c:ext xmlns:c16="http://schemas.microsoft.com/office/drawing/2014/chart" uri="{C3380CC4-5D6E-409C-BE32-E72D297353CC}">
              <c16:uniqueId val="{00000001-8E3F-496D-BCBB-21CFD96AAF84}"/>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
          <c:min val="1.0000000000000002E-3"/>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l-GR" sz="1400"/>
                  <a:t>α </a:t>
                </a:r>
                <a:r>
                  <a:rPr lang="en-US" sz="1400"/>
                  <a:t> (m2/Day)</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Normalized Cost ($)</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 val="autoZero"/>
        <c:crossBetween val="midCat"/>
      </c:valAx>
      <c:spPr>
        <a:noFill/>
        <a:ln>
          <a:noFill/>
        </a:ln>
        <a:effectLst/>
      </c:spPr>
    </c:plotArea>
    <c:legend>
      <c:legendPos val="b"/>
      <c:layout>
        <c:manualLayout>
          <c:xMode val="edge"/>
          <c:yMode val="edge"/>
          <c:x val="0.72145850107922727"/>
          <c:y val="0.9390333800299504"/>
          <c:w val="0.21963060507376389"/>
          <c:h val="5.1764165982319699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k vs 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386384303440247"/>
          <c:y val="0.12127312690208203"/>
          <c:w val="0.83279287512442712"/>
          <c:h val="0.75302618231003338"/>
        </c:manualLayout>
      </c:layout>
      <c:scatterChart>
        <c:scatterStyle val="lineMarker"/>
        <c:varyColors val="0"/>
        <c:ser>
          <c:idx val="0"/>
          <c:order val="0"/>
          <c:tx>
            <c:v>k vs Ground Temperature</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'Excel Graphs'!$A$2:$A$144</c:f>
              <c:numCache>
                <c:formatCode>General</c:formatCode>
                <c:ptCount val="143"/>
                <c:pt idx="0">
                  <c:v>0.01</c:v>
                </c:pt>
                <c:pt idx="1">
                  <c:v>0.01</c:v>
                </c:pt>
                <c:pt idx="2">
                  <c:v>0.01</c:v>
                </c:pt>
                <c:pt idx="3">
                  <c:v>0.01</c:v>
                </c:pt>
                <c:pt idx="4">
                  <c:v>0.01</c:v>
                </c:pt>
                <c:pt idx="5">
                  <c:v>0.01</c:v>
                </c:pt>
                <c:pt idx="6">
                  <c:v>0.01</c:v>
                </c:pt>
                <c:pt idx="7">
                  <c:v>0.01</c:v>
                </c:pt>
                <c:pt idx="8">
                  <c:v>0.01</c:v>
                </c:pt>
                <c:pt idx="9">
                  <c:v>0.01</c:v>
                </c:pt>
                <c:pt idx="10">
                  <c:v>0.01</c:v>
                </c:pt>
                <c:pt idx="11">
                  <c:v>0.1</c:v>
                </c:pt>
                <c:pt idx="12">
                  <c:v>0.1</c:v>
                </c:pt>
                <c:pt idx="13">
                  <c:v>0.1</c:v>
                </c:pt>
                <c:pt idx="14">
                  <c:v>0.1</c:v>
                </c:pt>
                <c:pt idx="15">
                  <c:v>0.1</c:v>
                </c:pt>
                <c:pt idx="16">
                  <c:v>0.1</c:v>
                </c:pt>
                <c:pt idx="17">
                  <c:v>0.1</c:v>
                </c:pt>
                <c:pt idx="18">
                  <c:v>0.1</c:v>
                </c:pt>
                <c:pt idx="19">
                  <c:v>0.1</c:v>
                </c:pt>
                <c:pt idx="20">
                  <c:v>0.1</c:v>
                </c:pt>
                <c:pt idx="21">
                  <c:v>0.1</c:v>
                </c:pt>
                <c:pt idx="22">
                  <c:v>0.2</c:v>
                </c:pt>
                <c:pt idx="23">
                  <c:v>0.2</c:v>
                </c:pt>
                <c:pt idx="24">
                  <c:v>0.2</c:v>
                </c:pt>
                <c:pt idx="25">
                  <c:v>0.2</c:v>
                </c:pt>
                <c:pt idx="26">
                  <c:v>0.2</c:v>
                </c:pt>
                <c:pt idx="27">
                  <c:v>0.2</c:v>
                </c:pt>
                <c:pt idx="28">
                  <c:v>0.2</c:v>
                </c:pt>
                <c:pt idx="29">
                  <c:v>0.2</c:v>
                </c:pt>
                <c:pt idx="30">
                  <c:v>0.2</c:v>
                </c:pt>
                <c:pt idx="31">
                  <c:v>0.2</c:v>
                </c:pt>
                <c:pt idx="32">
                  <c:v>0.2</c:v>
                </c:pt>
                <c:pt idx="33">
                  <c:v>0.5</c:v>
                </c:pt>
                <c:pt idx="34">
                  <c:v>0.5</c:v>
                </c:pt>
                <c:pt idx="35">
                  <c:v>0.5</c:v>
                </c:pt>
                <c:pt idx="36">
                  <c:v>0.5</c:v>
                </c:pt>
                <c:pt idx="37">
                  <c:v>0.5</c:v>
                </c:pt>
                <c:pt idx="38">
                  <c:v>0.5</c:v>
                </c:pt>
                <c:pt idx="39">
                  <c:v>0.5</c:v>
                </c:pt>
                <c:pt idx="40">
                  <c:v>0.5</c:v>
                </c:pt>
                <c:pt idx="41">
                  <c:v>0.5</c:v>
                </c:pt>
                <c:pt idx="42">
                  <c:v>0.5</c:v>
                </c:pt>
                <c:pt idx="43">
                  <c:v>0.5</c:v>
                </c:pt>
                <c:pt idx="44">
                  <c:v>1</c:v>
                </c:pt>
                <c:pt idx="45">
                  <c:v>1</c:v>
                </c:pt>
                <c:pt idx="46">
                  <c:v>1</c:v>
                </c:pt>
                <c:pt idx="47">
                  <c:v>1</c:v>
                </c:pt>
                <c:pt idx="48">
                  <c:v>1</c:v>
                </c:pt>
                <c:pt idx="49">
                  <c:v>1</c:v>
                </c:pt>
                <c:pt idx="50">
                  <c:v>1</c:v>
                </c:pt>
                <c:pt idx="51">
                  <c:v>1</c:v>
                </c:pt>
                <c:pt idx="52">
                  <c:v>1</c:v>
                </c:pt>
                <c:pt idx="53">
                  <c:v>1</c:v>
                </c:pt>
                <c:pt idx="54">
                  <c:v>1</c:v>
                </c:pt>
                <c:pt idx="55">
                  <c:v>2</c:v>
                </c:pt>
                <c:pt idx="56">
                  <c:v>2</c:v>
                </c:pt>
                <c:pt idx="57">
                  <c:v>2</c:v>
                </c:pt>
                <c:pt idx="58">
                  <c:v>2</c:v>
                </c:pt>
                <c:pt idx="59">
                  <c:v>2</c:v>
                </c:pt>
                <c:pt idx="60">
                  <c:v>2</c:v>
                </c:pt>
                <c:pt idx="61">
                  <c:v>2</c:v>
                </c:pt>
                <c:pt idx="62">
                  <c:v>2</c:v>
                </c:pt>
                <c:pt idx="63">
                  <c:v>2</c:v>
                </c:pt>
                <c:pt idx="64">
                  <c:v>2</c:v>
                </c:pt>
                <c:pt idx="65">
                  <c:v>2</c:v>
                </c:pt>
                <c:pt idx="66">
                  <c:v>5</c:v>
                </c:pt>
                <c:pt idx="67">
                  <c:v>5</c:v>
                </c:pt>
                <c:pt idx="68">
                  <c:v>5</c:v>
                </c:pt>
                <c:pt idx="69">
                  <c:v>5</c:v>
                </c:pt>
                <c:pt idx="70">
                  <c:v>5</c:v>
                </c:pt>
                <c:pt idx="71">
                  <c:v>5</c:v>
                </c:pt>
                <c:pt idx="72">
                  <c:v>5</c:v>
                </c:pt>
                <c:pt idx="73">
                  <c:v>5</c:v>
                </c:pt>
                <c:pt idx="74">
                  <c:v>5</c:v>
                </c:pt>
                <c:pt idx="75">
                  <c:v>5</c:v>
                </c:pt>
                <c:pt idx="76">
                  <c:v>5</c:v>
                </c:pt>
                <c:pt idx="77">
                  <c:v>10</c:v>
                </c:pt>
                <c:pt idx="78">
                  <c:v>10</c:v>
                </c:pt>
                <c:pt idx="79">
                  <c:v>10</c:v>
                </c:pt>
                <c:pt idx="80">
                  <c:v>10</c:v>
                </c:pt>
                <c:pt idx="81">
                  <c:v>10</c:v>
                </c:pt>
                <c:pt idx="82">
                  <c:v>10</c:v>
                </c:pt>
                <c:pt idx="83">
                  <c:v>10</c:v>
                </c:pt>
                <c:pt idx="84">
                  <c:v>10</c:v>
                </c:pt>
                <c:pt idx="85">
                  <c:v>10</c:v>
                </c:pt>
                <c:pt idx="86">
                  <c:v>10</c:v>
                </c:pt>
                <c:pt idx="87">
                  <c:v>10</c:v>
                </c:pt>
                <c:pt idx="88">
                  <c:v>20</c:v>
                </c:pt>
                <c:pt idx="89">
                  <c:v>20</c:v>
                </c:pt>
                <c:pt idx="90">
                  <c:v>20</c:v>
                </c:pt>
                <c:pt idx="91">
                  <c:v>20</c:v>
                </c:pt>
                <c:pt idx="92">
                  <c:v>20</c:v>
                </c:pt>
                <c:pt idx="93">
                  <c:v>20</c:v>
                </c:pt>
                <c:pt idx="94">
                  <c:v>20</c:v>
                </c:pt>
                <c:pt idx="95">
                  <c:v>20</c:v>
                </c:pt>
                <c:pt idx="96">
                  <c:v>20</c:v>
                </c:pt>
                <c:pt idx="97">
                  <c:v>20</c:v>
                </c:pt>
                <c:pt idx="98">
                  <c:v>20</c:v>
                </c:pt>
                <c:pt idx="99">
                  <c:v>50</c:v>
                </c:pt>
                <c:pt idx="100">
                  <c:v>50</c:v>
                </c:pt>
                <c:pt idx="101">
                  <c:v>50</c:v>
                </c:pt>
                <c:pt idx="102">
                  <c:v>50</c:v>
                </c:pt>
                <c:pt idx="103">
                  <c:v>50</c:v>
                </c:pt>
                <c:pt idx="104">
                  <c:v>50</c:v>
                </c:pt>
                <c:pt idx="105">
                  <c:v>50</c:v>
                </c:pt>
                <c:pt idx="106">
                  <c:v>50</c:v>
                </c:pt>
                <c:pt idx="107">
                  <c:v>50</c:v>
                </c:pt>
                <c:pt idx="108">
                  <c:v>50</c:v>
                </c:pt>
                <c:pt idx="109">
                  <c:v>50</c:v>
                </c:pt>
                <c:pt idx="110">
                  <c:v>100</c:v>
                </c:pt>
                <c:pt idx="111">
                  <c:v>100</c:v>
                </c:pt>
                <c:pt idx="112">
                  <c:v>100</c:v>
                </c:pt>
                <c:pt idx="113">
                  <c:v>100</c:v>
                </c:pt>
                <c:pt idx="114">
                  <c:v>100</c:v>
                </c:pt>
                <c:pt idx="115">
                  <c:v>100</c:v>
                </c:pt>
                <c:pt idx="116">
                  <c:v>100</c:v>
                </c:pt>
                <c:pt idx="117">
                  <c:v>100</c:v>
                </c:pt>
                <c:pt idx="118">
                  <c:v>100</c:v>
                </c:pt>
                <c:pt idx="119">
                  <c:v>100</c:v>
                </c:pt>
                <c:pt idx="120">
                  <c:v>100</c:v>
                </c:pt>
                <c:pt idx="121">
                  <c:v>200</c:v>
                </c:pt>
                <c:pt idx="122">
                  <c:v>200</c:v>
                </c:pt>
                <c:pt idx="123">
                  <c:v>200</c:v>
                </c:pt>
                <c:pt idx="124">
                  <c:v>200</c:v>
                </c:pt>
                <c:pt idx="125">
                  <c:v>200</c:v>
                </c:pt>
                <c:pt idx="126">
                  <c:v>200</c:v>
                </c:pt>
                <c:pt idx="127">
                  <c:v>200</c:v>
                </c:pt>
                <c:pt idx="128">
                  <c:v>200</c:v>
                </c:pt>
                <c:pt idx="129">
                  <c:v>200</c:v>
                </c:pt>
                <c:pt idx="130">
                  <c:v>200</c:v>
                </c:pt>
                <c:pt idx="131">
                  <c:v>200</c:v>
                </c:pt>
                <c:pt idx="132">
                  <c:v>500</c:v>
                </c:pt>
                <c:pt idx="133">
                  <c:v>500</c:v>
                </c:pt>
                <c:pt idx="134">
                  <c:v>500</c:v>
                </c:pt>
                <c:pt idx="135">
                  <c:v>500</c:v>
                </c:pt>
                <c:pt idx="136">
                  <c:v>500</c:v>
                </c:pt>
                <c:pt idx="137">
                  <c:v>500</c:v>
                </c:pt>
                <c:pt idx="138">
                  <c:v>500</c:v>
                </c:pt>
                <c:pt idx="139">
                  <c:v>500</c:v>
                </c:pt>
                <c:pt idx="140">
                  <c:v>500</c:v>
                </c:pt>
                <c:pt idx="141">
                  <c:v>500</c:v>
                </c:pt>
                <c:pt idx="142">
                  <c:v>500</c:v>
                </c:pt>
              </c:numCache>
            </c:numRef>
          </c:xVal>
          <c:yVal>
            <c:numRef>
              <c:f>'Excel Graphs'!$G$2:$G$144</c:f>
              <c:numCache>
                <c:formatCode>General</c:formatCode>
                <c:ptCount val="143"/>
                <c:pt idx="0">
                  <c:v>3</c:v>
                </c:pt>
                <c:pt idx="1">
                  <c:v>3</c:v>
                </c:pt>
                <c:pt idx="2">
                  <c:v>3.1</c:v>
                </c:pt>
                <c:pt idx="3">
                  <c:v>3.2</c:v>
                </c:pt>
                <c:pt idx="4">
                  <c:v>3.3</c:v>
                </c:pt>
                <c:pt idx="5">
                  <c:v>3.3</c:v>
                </c:pt>
                <c:pt idx="6">
                  <c:v>3.4</c:v>
                </c:pt>
                <c:pt idx="7">
                  <c:v>3.4</c:v>
                </c:pt>
                <c:pt idx="8">
                  <c:v>3.4</c:v>
                </c:pt>
                <c:pt idx="9">
                  <c:v>3.4</c:v>
                </c:pt>
                <c:pt idx="10">
                  <c:v>3.3</c:v>
                </c:pt>
                <c:pt idx="11">
                  <c:v>2.8</c:v>
                </c:pt>
                <c:pt idx="12">
                  <c:v>2.9</c:v>
                </c:pt>
                <c:pt idx="13">
                  <c:v>2.9</c:v>
                </c:pt>
                <c:pt idx="14">
                  <c:v>3.1</c:v>
                </c:pt>
                <c:pt idx="15">
                  <c:v>3.2</c:v>
                </c:pt>
                <c:pt idx="16">
                  <c:v>3.2</c:v>
                </c:pt>
                <c:pt idx="17">
                  <c:v>3.4</c:v>
                </c:pt>
                <c:pt idx="18">
                  <c:v>3.4</c:v>
                </c:pt>
                <c:pt idx="19">
                  <c:v>3.3</c:v>
                </c:pt>
                <c:pt idx="20">
                  <c:v>3.3</c:v>
                </c:pt>
                <c:pt idx="21">
                  <c:v>3.3</c:v>
                </c:pt>
                <c:pt idx="22">
                  <c:v>2.7</c:v>
                </c:pt>
                <c:pt idx="23">
                  <c:v>2.8</c:v>
                </c:pt>
                <c:pt idx="24">
                  <c:v>2.8</c:v>
                </c:pt>
                <c:pt idx="25">
                  <c:v>3</c:v>
                </c:pt>
                <c:pt idx="26">
                  <c:v>3.1</c:v>
                </c:pt>
                <c:pt idx="27">
                  <c:v>3.2</c:v>
                </c:pt>
                <c:pt idx="28">
                  <c:v>3.3</c:v>
                </c:pt>
                <c:pt idx="29">
                  <c:v>3.3</c:v>
                </c:pt>
                <c:pt idx="30">
                  <c:v>3.3</c:v>
                </c:pt>
                <c:pt idx="31">
                  <c:v>3.3</c:v>
                </c:pt>
                <c:pt idx="32">
                  <c:v>3.3</c:v>
                </c:pt>
                <c:pt idx="33">
                  <c:v>2.2000000000000002</c:v>
                </c:pt>
                <c:pt idx="34">
                  <c:v>2.4</c:v>
                </c:pt>
                <c:pt idx="35">
                  <c:v>2.5</c:v>
                </c:pt>
                <c:pt idx="36">
                  <c:v>2.7</c:v>
                </c:pt>
                <c:pt idx="37">
                  <c:v>2.9</c:v>
                </c:pt>
                <c:pt idx="38">
                  <c:v>3</c:v>
                </c:pt>
                <c:pt idx="39">
                  <c:v>3.1</c:v>
                </c:pt>
                <c:pt idx="40">
                  <c:v>3.2</c:v>
                </c:pt>
                <c:pt idx="41">
                  <c:v>3.2</c:v>
                </c:pt>
                <c:pt idx="42">
                  <c:v>3.2</c:v>
                </c:pt>
                <c:pt idx="43">
                  <c:v>3.2</c:v>
                </c:pt>
                <c:pt idx="44">
                  <c:v>1.8</c:v>
                </c:pt>
                <c:pt idx="45">
                  <c:v>2</c:v>
                </c:pt>
                <c:pt idx="46">
                  <c:v>2.1</c:v>
                </c:pt>
                <c:pt idx="47">
                  <c:v>2.2999999999999998</c:v>
                </c:pt>
                <c:pt idx="48">
                  <c:v>2.5</c:v>
                </c:pt>
                <c:pt idx="49">
                  <c:v>2.7</c:v>
                </c:pt>
                <c:pt idx="50">
                  <c:v>2.9</c:v>
                </c:pt>
                <c:pt idx="51">
                  <c:v>2.9</c:v>
                </c:pt>
                <c:pt idx="52">
                  <c:v>3</c:v>
                </c:pt>
                <c:pt idx="53">
                  <c:v>3</c:v>
                </c:pt>
                <c:pt idx="54">
                  <c:v>3</c:v>
                </c:pt>
                <c:pt idx="55">
                  <c:v>1.3</c:v>
                </c:pt>
                <c:pt idx="56">
                  <c:v>1.5</c:v>
                </c:pt>
                <c:pt idx="57">
                  <c:v>1.6</c:v>
                </c:pt>
                <c:pt idx="58">
                  <c:v>1.8</c:v>
                </c:pt>
                <c:pt idx="59">
                  <c:v>2.1</c:v>
                </c:pt>
                <c:pt idx="60">
                  <c:v>2.2000000000000002</c:v>
                </c:pt>
                <c:pt idx="61">
                  <c:v>2.5</c:v>
                </c:pt>
                <c:pt idx="62">
                  <c:v>2.6</c:v>
                </c:pt>
                <c:pt idx="63">
                  <c:v>2.6</c:v>
                </c:pt>
                <c:pt idx="64">
                  <c:v>2.7</c:v>
                </c:pt>
                <c:pt idx="65">
                  <c:v>2.7</c:v>
                </c:pt>
                <c:pt idx="66">
                  <c:v>0.7</c:v>
                </c:pt>
                <c:pt idx="67">
                  <c:v>0.8</c:v>
                </c:pt>
                <c:pt idx="68">
                  <c:v>0.9</c:v>
                </c:pt>
                <c:pt idx="69">
                  <c:v>1.1000000000000001</c:v>
                </c:pt>
                <c:pt idx="70">
                  <c:v>1.3</c:v>
                </c:pt>
                <c:pt idx="71">
                  <c:v>1.5</c:v>
                </c:pt>
                <c:pt idx="72">
                  <c:v>1.8</c:v>
                </c:pt>
                <c:pt idx="73">
                  <c:v>1.9</c:v>
                </c:pt>
                <c:pt idx="74">
                  <c:v>2</c:v>
                </c:pt>
                <c:pt idx="75">
                  <c:v>2</c:v>
                </c:pt>
                <c:pt idx="76">
                  <c:v>2.1</c:v>
                </c:pt>
                <c:pt idx="77">
                  <c:v>0.4</c:v>
                </c:pt>
                <c:pt idx="78">
                  <c:v>0.5</c:v>
                </c:pt>
                <c:pt idx="79">
                  <c:v>0.5</c:v>
                </c:pt>
                <c:pt idx="80">
                  <c:v>0.7</c:v>
                </c:pt>
                <c:pt idx="81">
                  <c:v>0.8</c:v>
                </c:pt>
                <c:pt idx="82">
                  <c:v>1</c:v>
                </c:pt>
                <c:pt idx="83">
                  <c:v>1.2</c:v>
                </c:pt>
                <c:pt idx="84">
                  <c:v>1.3</c:v>
                </c:pt>
                <c:pt idx="85">
                  <c:v>1.4</c:v>
                </c:pt>
                <c:pt idx="86">
                  <c:v>1.5</c:v>
                </c:pt>
                <c:pt idx="87">
                  <c:v>1.5</c:v>
                </c:pt>
                <c:pt idx="88">
                  <c:v>0.2</c:v>
                </c:pt>
                <c:pt idx="89">
                  <c:v>0.3</c:v>
                </c:pt>
                <c:pt idx="90">
                  <c:v>0.3</c:v>
                </c:pt>
                <c:pt idx="91">
                  <c:v>0.4</c:v>
                </c:pt>
                <c:pt idx="92">
                  <c:v>0.5</c:v>
                </c:pt>
                <c:pt idx="93">
                  <c:v>0.6</c:v>
                </c:pt>
                <c:pt idx="94">
                  <c:v>0.7</c:v>
                </c:pt>
                <c:pt idx="95">
                  <c:v>0.8</c:v>
                </c:pt>
                <c:pt idx="96">
                  <c:v>0.9</c:v>
                </c:pt>
                <c:pt idx="97">
                  <c:v>0.9</c:v>
                </c:pt>
                <c:pt idx="98">
                  <c:v>1</c:v>
                </c:pt>
                <c:pt idx="99">
                  <c:v>0.1</c:v>
                </c:pt>
                <c:pt idx="100">
                  <c:v>0.1</c:v>
                </c:pt>
                <c:pt idx="101">
                  <c:v>0.1</c:v>
                </c:pt>
                <c:pt idx="102">
                  <c:v>0.2</c:v>
                </c:pt>
                <c:pt idx="103">
                  <c:v>0.2</c:v>
                </c:pt>
                <c:pt idx="104">
                  <c:v>0.3</c:v>
                </c:pt>
                <c:pt idx="105">
                  <c:v>0.3</c:v>
                </c:pt>
                <c:pt idx="106">
                  <c:v>0.4</c:v>
                </c:pt>
                <c:pt idx="107">
                  <c:v>0.4</c:v>
                </c:pt>
                <c:pt idx="108">
                  <c:v>0.4</c:v>
                </c:pt>
                <c:pt idx="109">
                  <c:v>0.5</c:v>
                </c:pt>
                <c:pt idx="110">
                  <c:v>0</c:v>
                </c:pt>
                <c:pt idx="111">
                  <c:v>0.1</c:v>
                </c:pt>
                <c:pt idx="112">
                  <c:v>0.1</c:v>
                </c:pt>
                <c:pt idx="113">
                  <c:v>0.1</c:v>
                </c:pt>
                <c:pt idx="114">
                  <c:v>0.1</c:v>
                </c:pt>
                <c:pt idx="115">
                  <c:v>0.1</c:v>
                </c:pt>
                <c:pt idx="116">
                  <c:v>0.2</c:v>
                </c:pt>
                <c:pt idx="117">
                  <c:v>0.2</c:v>
                </c:pt>
                <c:pt idx="118">
                  <c:v>0.2</c:v>
                </c:pt>
                <c:pt idx="119">
                  <c:v>0.2</c:v>
                </c:pt>
                <c:pt idx="120">
                  <c:v>0.3</c:v>
                </c:pt>
                <c:pt idx="121">
                  <c:v>0</c:v>
                </c:pt>
                <c:pt idx="122">
                  <c:v>0</c:v>
                </c:pt>
                <c:pt idx="123">
                  <c:v>0</c:v>
                </c:pt>
                <c:pt idx="124">
                  <c:v>0</c:v>
                </c:pt>
                <c:pt idx="125">
                  <c:v>0.1</c:v>
                </c:pt>
                <c:pt idx="126">
                  <c:v>0.1</c:v>
                </c:pt>
                <c:pt idx="127">
                  <c:v>0.1</c:v>
                </c:pt>
                <c:pt idx="128">
                  <c:v>0.1</c:v>
                </c:pt>
                <c:pt idx="129">
                  <c:v>0.1</c:v>
                </c:pt>
                <c:pt idx="130">
                  <c:v>0.1</c:v>
                </c:pt>
                <c:pt idx="131">
                  <c:v>0.1</c:v>
                </c:pt>
                <c:pt idx="132">
                  <c:v>0</c:v>
                </c:pt>
                <c:pt idx="133">
                  <c:v>0</c:v>
                </c:pt>
                <c:pt idx="134">
                  <c:v>0</c:v>
                </c:pt>
                <c:pt idx="135">
                  <c:v>0</c:v>
                </c:pt>
                <c:pt idx="136">
                  <c:v>0</c:v>
                </c:pt>
                <c:pt idx="137">
                  <c:v>0</c:v>
                </c:pt>
                <c:pt idx="138">
                  <c:v>0</c:v>
                </c:pt>
                <c:pt idx="139">
                  <c:v>0</c:v>
                </c:pt>
                <c:pt idx="140">
                  <c:v>0</c:v>
                </c:pt>
                <c:pt idx="141">
                  <c:v>0.1</c:v>
                </c:pt>
                <c:pt idx="142">
                  <c:v>0.1</c:v>
                </c:pt>
              </c:numCache>
            </c:numRef>
          </c:yVal>
          <c:smooth val="0"/>
          <c:extLst>
            <c:ext xmlns:c16="http://schemas.microsoft.com/office/drawing/2014/chart" uri="{C3380CC4-5D6E-409C-BE32-E72D297353CC}">
              <c16:uniqueId val="{00000002-3FC9-4416-B141-90BA5C191F79}"/>
            </c:ext>
          </c:extLst>
        </c:ser>
        <c:dLbls>
          <c:showLegendKey val="0"/>
          <c:showVal val="0"/>
          <c:showCatName val="0"/>
          <c:showSerName val="0"/>
          <c:showPercent val="0"/>
          <c:showBubbleSize val="0"/>
        </c:dLbls>
        <c:axId val="1145320160"/>
        <c:axId val="1145318720"/>
      </c:scatterChart>
      <c:valAx>
        <c:axId val="1145320160"/>
        <c:scaling>
          <c:logBase val="10"/>
          <c:orientation val="minMax"/>
          <c:min val="1.0000000000000002E-2"/>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k (W/mK)</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0.1"/>
        <c:crossBetween val="midCat"/>
      </c:valAx>
      <c:valAx>
        <c:axId val="1145318720"/>
        <c:scaling>
          <c:orientation val="minMax"/>
          <c:max val="4"/>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Ground Temperature</a:t>
                </a:r>
                <a:r>
                  <a:rPr lang="en-US" sz="1400" baseline="0"/>
                  <a:t> (degC)</a:t>
                </a:r>
                <a:endParaRPr lang="en-US" sz="1400"/>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2"/>
        <c:crossBetween val="midCat"/>
      </c:valAx>
      <c:spPr>
        <a:noFill/>
        <a:ln>
          <a:noFill/>
        </a:ln>
        <a:effectLst/>
      </c:spPr>
    </c:plotArea>
    <c:legend>
      <c:legendPos val="b"/>
      <c:layout>
        <c:manualLayout>
          <c:xMode val="edge"/>
          <c:yMode val="edge"/>
          <c:x val="0.70581993063204207"/>
          <c:y val="0.92740546603186236"/>
          <c:w val="0.21285711394044896"/>
          <c:h val="5.244791953453371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l-GR"/>
              <a:t>α</a:t>
            </a:r>
            <a:r>
              <a:rPr lang="en-US"/>
              <a:t> vs 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386384303440247"/>
          <c:y val="0.12127312690208203"/>
          <c:w val="0.83279287512442712"/>
          <c:h val="0.75302618231003338"/>
        </c:manualLayout>
      </c:layout>
      <c:scatterChart>
        <c:scatterStyle val="lineMarker"/>
        <c:varyColors val="0"/>
        <c:ser>
          <c:idx val="0"/>
          <c:order val="0"/>
          <c:tx>
            <c:v>α vs Ground Temperature</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'Excel Graphs'!$B$2:$B$144</c:f>
              <c:numCache>
                <c:formatCode>General</c:formatCode>
                <c:ptCount val="143"/>
                <c:pt idx="0">
                  <c:v>5.0000000000000001E-3</c:v>
                </c:pt>
                <c:pt idx="1">
                  <c:v>8.0000000000000002E-3</c:v>
                </c:pt>
                <c:pt idx="2">
                  <c:v>0.01</c:v>
                </c:pt>
                <c:pt idx="3">
                  <c:v>0.02</c:v>
                </c:pt>
                <c:pt idx="4">
                  <c:v>0.05</c:v>
                </c:pt>
                <c:pt idx="5">
                  <c:v>0.1</c:v>
                </c:pt>
                <c:pt idx="6">
                  <c:v>0.5</c:v>
                </c:pt>
                <c:pt idx="7">
                  <c:v>1</c:v>
                </c:pt>
                <c:pt idx="8">
                  <c:v>2</c:v>
                </c:pt>
                <c:pt idx="9">
                  <c:v>5</c:v>
                </c:pt>
                <c:pt idx="10">
                  <c:v>10</c:v>
                </c:pt>
                <c:pt idx="11">
                  <c:v>5.0000000000000001E-3</c:v>
                </c:pt>
                <c:pt idx="12">
                  <c:v>8.0000000000000002E-3</c:v>
                </c:pt>
                <c:pt idx="13">
                  <c:v>0.01</c:v>
                </c:pt>
                <c:pt idx="14">
                  <c:v>0.02</c:v>
                </c:pt>
                <c:pt idx="15">
                  <c:v>0.05</c:v>
                </c:pt>
                <c:pt idx="16">
                  <c:v>0.1</c:v>
                </c:pt>
                <c:pt idx="17">
                  <c:v>0.5</c:v>
                </c:pt>
                <c:pt idx="18">
                  <c:v>1</c:v>
                </c:pt>
                <c:pt idx="19">
                  <c:v>2</c:v>
                </c:pt>
                <c:pt idx="20">
                  <c:v>5</c:v>
                </c:pt>
                <c:pt idx="21">
                  <c:v>10</c:v>
                </c:pt>
                <c:pt idx="22">
                  <c:v>5.0000000000000001E-3</c:v>
                </c:pt>
                <c:pt idx="23">
                  <c:v>8.0000000000000002E-3</c:v>
                </c:pt>
                <c:pt idx="24">
                  <c:v>0.01</c:v>
                </c:pt>
                <c:pt idx="25">
                  <c:v>0.02</c:v>
                </c:pt>
                <c:pt idx="26">
                  <c:v>0.05</c:v>
                </c:pt>
                <c:pt idx="27">
                  <c:v>0.1</c:v>
                </c:pt>
                <c:pt idx="28">
                  <c:v>0.5</c:v>
                </c:pt>
                <c:pt idx="29">
                  <c:v>1</c:v>
                </c:pt>
                <c:pt idx="30">
                  <c:v>2</c:v>
                </c:pt>
                <c:pt idx="31">
                  <c:v>5</c:v>
                </c:pt>
                <c:pt idx="32">
                  <c:v>10</c:v>
                </c:pt>
                <c:pt idx="33">
                  <c:v>5.0000000000000001E-3</c:v>
                </c:pt>
                <c:pt idx="34">
                  <c:v>8.0000000000000002E-3</c:v>
                </c:pt>
                <c:pt idx="35">
                  <c:v>0.01</c:v>
                </c:pt>
                <c:pt idx="36">
                  <c:v>0.02</c:v>
                </c:pt>
                <c:pt idx="37">
                  <c:v>0.05</c:v>
                </c:pt>
                <c:pt idx="38">
                  <c:v>0.1</c:v>
                </c:pt>
                <c:pt idx="39">
                  <c:v>0.5</c:v>
                </c:pt>
                <c:pt idx="40">
                  <c:v>1</c:v>
                </c:pt>
                <c:pt idx="41">
                  <c:v>2</c:v>
                </c:pt>
                <c:pt idx="42">
                  <c:v>5</c:v>
                </c:pt>
                <c:pt idx="43">
                  <c:v>10</c:v>
                </c:pt>
                <c:pt idx="44">
                  <c:v>5.0000000000000001E-3</c:v>
                </c:pt>
                <c:pt idx="45">
                  <c:v>8.0000000000000002E-3</c:v>
                </c:pt>
                <c:pt idx="46">
                  <c:v>0.01</c:v>
                </c:pt>
                <c:pt idx="47">
                  <c:v>0.02</c:v>
                </c:pt>
                <c:pt idx="48">
                  <c:v>0.05</c:v>
                </c:pt>
                <c:pt idx="49">
                  <c:v>0.1</c:v>
                </c:pt>
                <c:pt idx="50">
                  <c:v>0.5</c:v>
                </c:pt>
                <c:pt idx="51">
                  <c:v>1</c:v>
                </c:pt>
                <c:pt idx="52">
                  <c:v>2</c:v>
                </c:pt>
                <c:pt idx="53">
                  <c:v>5</c:v>
                </c:pt>
                <c:pt idx="54">
                  <c:v>10</c:v>
                </c:pt>
                <c:pt idx="55">
                  <c:v>5.0000000000000001E-3</c:v>
                </c:pt>
                <c:pt idx="56">
                  <c:v>8.0000000000000002E-3</c:v>
                </c:pt>
                <c:pt idx="57">
                  <c:v>0.01</c:v>
                </c:pt>
                <c:pt idx="58">
                  <c:v>0.02</c:v>
                </c:pt>
                <c:pt idx="59">
                  <c:v>0.05</c:v>
                </c:pt>
                <c:pt idx="60">
                  <c:v>0.1</c:v>
                </c:pt>
                <c:pt idx="61">
                  <c:v>0.5</c:v>
                </c:pt>
                <c:pt idx="62">
                  <c:v>1</c:v>
                </c:pt>
                <c:pt idx="63">
                  <c:v>2</c:v>
                </c:pt>
                <c:pt idx="64">
                  <c:v>5</c:v>
                </c:pt>
                <c:pt idx="65">
                  <c:v>10</c:v>
                </c:pt>
                <c:pt idx="66">
                  <c:v>5.0000000000000001E-3</c:v>
                </c:pt>
                <c:pt idx="67">
                  <c:v>8.0000000000000002E-3</c:v>
                </c:pt>
                <c:pt idx="68">
                  <c:v>0.01</c:v>
                </c:pt>
                <c:pt idx="69">
                  <c:v>0.02</c:v>
                </c:pt>
                <c:pt idx="70">
                  <c:v>0.05</c:v>
                </c:pt>
                <c:pt idx="71">
                  <c:v>0.1</c:v>
                </c:pt>
                <c:pt idx="72">
                  <c:v>0.5</c:v>
                </c:pt>
                <c:pt idx="73">
                  <c:v>1</c:v>
                </c:pt>
                <c:pt idx="74">
                  <c:v>2</c:v>
                </c:pt>
                <c:pt idx="75">
                  <c:v>5</c:v>
                </c:pt>
                <c:pt idx="76">
                  <c:v>10</c:v>
                </c:pt>
                <c:pt idx="77">
                  <c:v>5.0000000000000001E-3</c:v>
                </c:pt>
                <c:pt idx="78">
                  <c:v>8.0000000000000002E-3</c:v>
                </c:pt>
                <c:pt idx="79">
                  <c:v>0.01</c:v>
                </c:pt>
                <c:pt idx="80">
                  <c:v>0.02</c:v>
                </c:pt>
                <c:pt idx="81">
                  <c:v>0.05</c:v>
                </c:pt>
                <c:pt idx="82">
                  <c:v>0.1</c:v>
                </c:pt>
                <c:pt idx="83">
                  <c:v>0.5</c:v>
                </c:pt>
                <c:pt idx="84">
                  <c:v>1</c:v>
                </c:pt>
                <c:pt idx="85">
                  <c:v>2</c:v>
                </c:pt>
                <c:pt idx="86">
                  <c:v>5</c:v>
                </c:pt>
                <c:pt idx="87">
                  <c:v>10</c:v>
                </c:pt>
                <c:pt idx="88">
                  <c:v>5.0000000000000001E-3</c:v>
                </c:pt>
                <c:pt idx="89">
                  <c:v>8.0000000000000002E-3</c:v>
                </c:pt>
                <c:pt idx="90">
                  <c:v>0.01</c:v>
                </c:pt>
                <c:pt idx="91">
                  <c:v>0.02</c:v>
                </c:pt>
                <c:pt idx="92">
                  <c:v>0.05</c:v>
                </c:pt>
                <c:pt idx="93">
                  <c:v>0.1</c:v>
                </c:pt>
                <c:pt idx="94">
                  <c:v>0.5</c:v>
                </c:pt>
                <c:pt idx="95">
                  <c:v>1</c:v>
                </c:pt>
                <c:pt idx="96">
                  <c:v>2</c:v>
                </c:pt>
                <c:pt idx="97">
                  <c:v>5</c:v>
                </c:pt>
                <c:pt idx="98">
                  <c:v>10</c:v>
                </c:pt>
                <c:pt idx="99">
                  <c:v>5.0000000000000001E-3</c:v>
                </c:pt>
                <c:pt idx="100">
                  <c:v>8.0000000000000002E-3</c:v>
                </c:pt>
                <c:pt idx="101">
                  <c:v>0.01</c:v>
                </c:pt>
                <c:pt idx="102">
                  <c:v>0.02</c:v>
                </c:pt>
                <c:pt idx="103">
                  <c:v>0.05</c:v>
                </c:pt>
                <c:pt idx="104">
                  <c:v>0.1</c:v>
                </c:pt>
                <c:pt idx="105">
                  <c:v>0.5</c:v>
                </c:pt>
                <c:pt idx="106">
                  <c:v>1</c:v>
                </c:pt>
                <c:pt idx="107">
                  <c:v>2</c:v>
                </c:pt>
                <c:pt idx="108">
                  <c:v>5</c:v>
                </c:pt>
                <c:pt idx="109">
                  <c:v>10</c:v>
                </c:pt>
                <c:pt idx="110">
                  <c:v>5.0000000000000001E-3</c:v>
                </c:pt>
                <c:pt idx="111">
                  <c:v>8.0000000000000002E-3</c:v>
                </c:pt>
                <c:pt idx="112">
                  <c:v>0.01</c:v>
                </c:pt>
                <c:pt idx="113">
                  <c:v>0.02</c:v>
                </c:pt>
                <c:pt idx="114">
                  <c:v>0.05</c:v>
                </c:pt>
                <c:pt idx="115">
                  <c:v>0.1</c:v>
                </c:pt>
                <c:pt idx="116">
                  <c:v>0.5</c:v>
                </c:pt>
                <c:pt idx="117">
                  <c:v>1</c:v>
                </c:pt>
                <c:pt idx="118">
                  <c:v>2</c:v>
                </c:pt>
                <c:pt idx="119">
                  <c:v>5</c:v>
                </c:pt>
                <c:pt idx="120">
                  <c:v>10</c:v>
                </c:pt>
                <c:pt idx="121">
                  <c:v>5.0000000000000001E-3</c:v>
                </c:pt>
                <c:pt idx="122">
                  <c:v>8.0000000000000002E-3</c:v>
                </c:pt>
                <c:pt idx="123">
                  <c:v>0.01</c:v>
                </c:pt>
                <c:pt idx="124">
                  <c:v>0.02</c:v>
                </c:pt>
                <c:pt idx="125">
                  <c:v>0.05</c:v>
                </c:pt>
                <c:pt idx="126">
                  <c:v>0.1</c:v>
                </c:pt>
                <c:pt idx="127">
                  <c:v>0.5</c:v>
                </c:pt>
                <c:pt idx="128">
                  <c:v>1</c:v>
                </c:pt>
                <c:pt idx="129">
                  <c:v>2</c:v>
                </c:pt>
                <c:pt idx="130">
                  <c:v>5</c:v>
                </c:pt>
                <c:pt idx="131">
                  <c:v>10</c:v>
                </c:pt>
                <c:pt idx="132">
                  <c:v>5.0000000000000001E-3</c:v>
                </c:pt>
                <c:pt idx="133">
                  <c:v>8.0000000000000002E-3</c:v>
                </c:pt>
                <c:pt idx="134">
                  <c:v>0.01</c:v>
                </c:pt>
                <c:pt idx="135">
                  <c:v>0.02</c:v>
                </c:pt>
                <c:pt idx="136">
                  <c:v>0.05</c:v>
                </c:pt>
                <c:pt idx="137">
                  <c:v>0.1</c:v>
                </c:pt>
                <c:pt idx="138">
                  <c:v>0.5</c:v>
                </c:pt>
                <c:pt idx="139">
                  <c:v>1</c:v>
                </c:pt>
                <c:pt idx="140">
                  <c:v>2</c:v>
                </c:pt>
                <c:pt idx="141">
                  <c:v>5</c:v>
                </c:pt>
                <c:pt idx="142">
                  <c:v>10</c:v>
                </c:pt>
              </c:numCache>
            </c:numRef>
          </c:xVal>
          <c:yVal>
            <c:numRef>
              <c:f>'Excel Graphs'!$G$2:$G$144</c:f>
              <c:numCache>
                <c:formatCode>General</c:formatCode>
                <c:ptCount val="143"/>
                <c:pt idx="0">
                  <c:v>3</c:v>
                </c:pt>
                <c:pt idx="1">
                  <c:v>3</c:v>
                </c:pt>
                <c:pt idx="2">
                  <c:v>3.1</c:v>
                </c:pt>
                <c:pt idx="3">
                  <c:v>3.2</c:v>
                </c:pt>
                <c:pt idx="4">
                  <c:v>3.3</c:v>
                </c:pt>
                <c:pt idx="5">
                  <c:v>3.3</c:v>
                </c:pt>
                <c:pt idx="6">
                  <c:v>3.4</c:v>
                </c:pt>
                <c:pt idx="7">
                  <c:v>3.4</c:v>
                </c:pt>
                <c:pt idx="8">
                  <c:v>3.4</c:v>
                </c:pt>
                <c:pt idx="9">
                  <c:v>3.4</c:v>
                </c:pt>
                <c:pt idx="10">
                  <c:v>3.3</c:v>
                </c:pt>
                <c:pt idx="11">
                  <c:v>2.8</c:v>
                </c:pt>
                <c:pt idx="12">
                  <c:v>2.9</c:v>
                </c:pt>
                <c:pt idx="13">
                  <c:v>2.9</c:v>
                </c:pt>
                <c:pt idx="14">
                  <c:v>3.1</c:v>
                </c:pt>
                <c:pt idx="15">
                  <c:v>3.2</c:v>
                </c:pt>
                <c:pt idx="16">
                  <c:v>3.2</c:v>
                </c:pt>
                <c:pt idx="17">
                  <c:v>3.4</c:v>
                </c:pt>
                <c:pt idx="18">
                  <c:v>3.4</c:v>
                </c:pt>
                <c:pt idx="19">
                  <c:v>3.3</c:v>
                </c:pt>
                <c:pt idx="20">
                  <c:v>3.3</c:v>
                </c:pt>
                <c:pt idx="21">
                  <c:v>3.3</c:v>
                </c:pt>
                <c:pt idx="22">
                  <c:v>2.7</c:v>
                </c:pt>
                <c:pt idx="23">
                  <c:v>2.8</c:v>
                </c:pt>
                <c:pt idx="24">
                  <c:v>2.8</c:v>
                </c:pt>
                <c:pt idx="25">
                  <c:v>3</c:v>
                </c:pt>
                <c:pt idx="26">
                  <c:v>3.1</c:v>
                </c:pt>
                <c:pt idx="27">
                  <c:v>3.2</c:v>
                </c:pt>
                <c:pt idx="28">
                  <c:v>3.3</c:v>
                </c:pt>
                <c:pt idx="29">
                  <c:v>3.3</c:v>
                </c:pt>
                <c:pt idx="30">
                  <c:v>3.3</c:v>
                </c:pt>
                <c:pt idx="31">
                  <c:v>3.3</c:v>
                </c:pt>
                <c:pt idx="32">
                  <c:v>3.3</c:v>
                </c:pt>
                <c:pt idx="33">
                  <c:v>2.2000000000000002</c:v>
                </c:pt>
                <c:pt idx="34">
                  <c:v>2.4</c:v>
                </c:pt>
                <c:pt idx="35">
                  <c:v>2.5</c:v>
                </c:pt>
                <c:pt idx="36">
                  <c:v>2.7</c:v>
                </c:pt>
                <c:pt idx="37">
                  <c:v>2.9</c:v>
                </c:pt>
                <c:pt idx="38">
                  <c:v>3</c:v>
                </c:pt>
                <c:pt idx="39">
                  <c:v>3.1</c:v>
                </c:pt>
                <c:pt idx="40">
                  <c:v>3.2</c:v>
                </c:pt>
                <c:pt idx="41">
                  <c:v>3.2</c:v>
                </c:pt>
                <c:pt idx="42">
                  <c:v>3.2</c:v>
                </c:pt>
                <c:pt idx="43">
                  <c:v>3.2</c:v>
                </c:pt>
                <c:pt idx="44">
                  <c:v>1.8</c:v>
                </c:pt>
                <c:pt idx="45">
                  <c:v>2</c:v>
                </c:pt>
                <c:pt idx="46">
                  <c:v>2.1</c:v>
                </c:pt>
                <c:pt idx="47">
                  <c:v>2.2999999999999998</c:v>
                </c:pt>
                <c:pt idx="48">
                  <c:v>2.5</c:v>
                </c:pt>
                <c:pt idx="49">
                  <c:v>2.7</c:v>
                </c:pt>
                <c:pt idx="50">
                  <c:v>2.9</c:v>
                </c:pt>
                <c:pt idx="51">
                  <c:v>2.9</c:v>
                </c:pt>
                <c:pt idx="52">
                  <c:v>3</c:v>
                </c:pt>
                <c:pt idx="53">
                  <c:v>3</c:v>
                </c:pt>
                <c:pt idx="54">
                  <c:v>3</c:v>
                </c:pt>
                <c:pt idx="55">
                  <c:v>1.3</c:v>
                </c:pt>
                <c:pt idx="56">
                  <c:v>1.5</c:v>
                </c:pt>
                <c:pt idx="57">
                  <c:v>1.6</c:v>
                </c:pt>
                <c:pt idx="58">
                  <c:v>1.8</c:v>
                </c:pt>
                <c:pt idx="59">
                  <c:v>2.1</c:v>
                </c:pt>
                <c:pt idx="60">
                  <c:v>2.2000000000000002</c:v>
                </c:pt>
                <c:pt idx="61">
                  <c:v>2.5</c:v>
                </c:pt>
                <c:pt idx="62">
                  <c:v>2.6</c:v>
                </c:pt>
                <c:pt idx="63">
                  <c:v>2.6</c:v>
                </c:pt>
                <c:pt idx="64">
                  <c:v>2.7</c:v>
                </c:pt>
                <c:pt idx="65">
                  <c:v>2.7</c:v>
                </c:pt>
                <c:pt idx="66">
                  <c:v>0.7</c:v>
                </c:pt>
                <c:pt idx="67">
                  <c:v>0.8</c:v>
                </c:pt>
                <c:pt idx="68">
                  <c:v>0.9</c:v>
                </c:pt>
                <c:pt idx="69">
                  <c:v>1.1000000000000001</c:v>
                </c:pt>
                <c:pt idx="70">
                  <c:v>1.3</c:v>
                </c:pt>
                <c:pt idx="71">
                  <c:v>1.5</c:v>
                </c:pt>
                <c:pt idx="72">
                  <c:v>1.8</c:v>
                </c:pt>
                <c:pt idx="73">
                  <c:v>1.9</c:v>
                </c:pt>
                <c:pt idx="74">
                  <c:v>2</c:v>
                </c:pt>
                <c:pt idx="75">
                  <c:v>2</c:v>
                </c:pt>
                <c:pt idx="76">
                  <c:v>2.1</c:v>
                </c:pt>
                <c:pt idx="77">
                  <c:v>0.4</c:v>
                </c:pt>
                <c:pt idx="78">
                  <c:v>0.5</c:v>
                </c:pt>
                <c:pt idx="79">
                  <c:v>0.5</c:v>
                </c:pt>
                <c:pt idx="80">
                  <c:v>0.7</c:v>
                </c:pt>
                <c:pt idx="81">
                  <c:v>0.8</c:v>
                </c:pt>
                <c:pt idx="82">
                  <c:v>1</c:v>
                </c:pt>
                <c:pt idx="83">
                  <c:v>1.2</c:v>
                </c:pt>
                <c:pt idx="84">
                  <c:v>1.3</c:v>
                </c:pt>
                <c:pt idx="85">
                  <c:v>1.4</c:v>
                </c:pt>
                <c:pt idx="86">
                  <c:v>1.5</c:v>
                </c:pt>
                <c:pt idx="87">
                  <c:v>1.5</c:v>
                </c:pt>
                <c:pt idx="88">
                  <c:v>0.2</c:v>
                </c:pt>
                <c:pt idx="89">
                  <c:v>0.3</c:v>
                </c:pt>
                <c:pt idx="90">
                  <c:v>0.3</c:v>
                </c:pt>
                <c:pt idx="91">
                  <c:v>0.4</c:v>
                </c:pt>
                <c:pt idx="92">
                  <c:v>0.5</c:v>
                </c:pt>
                <c:pt idx="93">
                  <c:v>0.6</c:v>
                </c:pt>
                <c:pt idx="94">
                  <c:v>0.7</c:v>
                </c:pt>
                <c:pt idx="95">
                  <c:v>0.8</c:v>
                </c:pt>
                <c:pt idx="96">
                  <c:v>0.9</c:v>
                </c:pt>
                <c:pt idx="97">
                  <c:v>0.9</c:v>
                </c:pt>
                <c:pt idx="98">
                  <c:v>1</c:v>
                </c:pt>
                <c:pt idx="99">
                  <c:v>0.1</c:v>
                </c:pt>
                <c:pt idx="100">
                  <c:v>0.1</c:v>
                </c:pt>
                <c:pt idx="101">
                  <c:v>0.1</c:v>
                </c:pt>
                <c:pt idx="102">
                  <c:v>0.2</c:v>
                </c:pt>
                <c:pt idx="103">
                  <c:v>0.2</c:v>
                </c:pt>
                <c:pt idx="104">
                  <c:v>0.3</c:v>
                </c:pt>
                <c:pt idx="105">
                  <c:v>0.3</c:v>
                </c:pt>
                <c:pt idx="106">
                  <c:v>0.4</c:v>
                </c:pt>
                <c:pt idx="107">
                  <c:v>0.4</c:v>
                </c:pt>
                <c:pt idx="108">
                  <c:v>0.4</c:v>
                </c:pt>
                <c:pt idx="109">
                  <c:v>0.5</c:v>
                </c:pt>
                <c:pt idx="110">
                  <c:v>0</c:v>
                </c:pt>
                <c:pt idx="111">
                  <c:v>0.1</c:v>
                </c:pt>
                <c:pt idx="112">
                  <c:v>0.1</c:v>
                </c:pt>
                <c:pt idx="113">
                  <c:v>0.1</c:v>
                </c:pt>
                <c:pt idx="114">
                  <c:v>0.1</c:v>
                </c:pt>
                <c:pt idx="115">
                  <c:v>0.1</c:v>
                </c:pt>
                <c:pt idx="116">
                  <c:v>0.2</c:v>
                </c:pt>
                <c:pt idx="117">
                  <c:v>0.2</c:v>
                </c:pt>
                <c:pt idx="118">
                  <c:v>0.2</c:v>
                </c:pt>
                <c:pt idx="119">
                  <c:v>0.2</c:v>
                </c:pt>
                <c:pt idx="120">
                  <c:v>0.3</c:v>
                </c:pt>
                <c:pt idx="121">
                  <c:v>0</c:v>
                </c:pt>
                <c:pt idx="122">
                  <c:v>0</c:v>
                </c:pt>
                <c:pt idx="123">
                  <c:v>0</c:v>
                </c:pt>
                <c:pt idx="124">
                  <c:v>0</c:v>
                </c:pt>
                <c:pt idx="125">
                  <c:v>0.1</c:v>
                </c:pt>
                <c:pt idx="126">
                  <c:v>0.1</c:v>
                </c:pt>
                <c:pt idx="127">
                  <c:v>0.1</c:v>
                </c:pt>
                <c:pt idx="128">
                  <c:v>0.1</c:v>
                </c:pt>
                <c:pt idx="129">
                  <c:v>0.1</c:v>
                </c:pt>
                <c:pt idx="130">
                  <c:v>0.1</c:v>
                </c:pt>
                <c:pt idx="131">
                  <c:v>0.1</c:v>
                </c:pt>
                <c:pt idx="132">
                  <c:v>0</c:v>
                </c:pt>
                <c:pt idx="133">
                  <c:v>0</c:v>
                </c:pt>
                <c:pt idx="134">
                  <c:v>0</c:v>
                </c:pt>
                <c:pt idx="135">
                  <c:v>0</c:v>
                </c:pt>
                <c:pt idx="136">
                  <c:v>0</c:v>
                </c:pt>
                <c:pt idx="137">
                  <c:v>0</c:v>
                </c:pt>
                <c:pt idx="138">
                  <c:v>0</c:v>
                </c:pt>
                <c:pt idx="139">
                  <c:v>0</c:v>
                </c:pt>
                <c:pt idx="140">
                  <c:v>0</c:v>
                </c:pt>
                <c:pt idx="141">
                  <c:v>0.1</c:v>
                </c:pt>
                <c:pt idx="142">
                  <c:v>0.1</c:v>
                </c:pt>
              </c:numCache>
            </c:numRef>
          </c:yVal>
          <c:smooth val="0"/>
          <c:extLst>
            <c:ext xmlns:c16="http://schemas.microsoft.com/office/drawing/2014/chart" uri="{C3380CC4-5D6E-409C-BE32-E72D297353CC}">
              <c16:uniqueId val="{00000000-34A2-46EA-A9E0-15E582742CC3}"/>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
          <c:min val="1.0000000000000002E-3"/>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l-GR" sz="1400"/>
                  <a:t>α</a:t>
                </a:r>
                <a:r>
                  <a:rPr lang="en-US" sz="1400"/>
                  <a:t> (m2/Day)</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0.1"/>
        <c:crossBetween val="midCat"/>
      </c:valAx>
      <c:valAx>
        <c:axId val="1145318720"/>
        <c:scaling>
          <c:orientation val="minMax"/>
          <c:max val="4"/>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Ground Temperature</a:t>
                </a:r>
                <a:r>
                  <a:rPr lang="en-US" sz="1400" baseline="0"/>
                  <a:t> (degC)</a:t>
                </a:r>
                <a:endParaRPr lang="en-US" sz="1400"/>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3"/>
        <c:crossBetween val="midCat"/>
      </c:valAx>
      <c:spPr>
        <a:noFill/>
        <a:ln>
          <a:noFill/>
        </a:ln>
        <a:effectLst/>
      </c:spPr>
    </c:plotArea>
    <c:legend>
      <c:legendPos val="b"/>
      <c:layout>
        <c:manualLayout>
          <c:xMode val="edge"/>
          <c:yMode val="edge"/>
          <c:x val="0.70581993063204207"/>
          <c:y val="0.92740546603186236"/>
          <c:w val="0.21285711394044896"/>
          <c:h val="5.160586578053890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Combined k vs L</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2605415834260214"/>
          <c:y val="0.12127312690208203"/>
          <c:w val="0.84537711657380021"/>
          <c:h val="0.75302618231003338"/>
        </c:manualLayout>
      </c:layout>
      <c:scatterChart>
        <c:scatterStyle val="lineMarker"/>
        <c:varyColors val="0"/>
        <c:ser>
          <c:idx val="0"/>
          <c:order val="0"/>
          <c:tx>
            <c:v>k vs TL-RS</c:v>
          </c:tx>
          <c:spPr>
            <a:ln w="25400" cap="rnd">
              <a:noFill/>
              <a:round/>
            </a:ln>
            <a:effectLst/>
          </c:spPr>
          <c:marker>
            <c:symbol val="circle"/>
            <c:size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Graphs'!$C$2:$C$21</c:f>
              <c:numCache>
                <c:formatCode>General</c:formatCode>
                <c:ptCount val="20"/>
                <c:pt idx="0">
                  <c:v>21285.5</c:v>
                </c:pt>
                <c:pt idx="1">
                  <c:v>45139.8</c:v>
                </c:pt>
                <c:pt idx="2">
                  <c:v>106280.2</c:v>
                </c:pt>
                <c:pt idx="3">
                  <c:v>184168.5</c:v>
                </c:pt>
                <c:pt idx="4">
                  <c:v>2180.9</c:v>
                </c:pt>
                <c:pt idx="5">
                  <c:v>4587</c:v>
                </c:pt>
                <c:pt idx="6">
                  <c:v>10751.3</c:v>
                </c:pt>
                <c:pt idx="7">
                  <c:v>18583.3</c:v>
                </c:pt>
                <c:pt idx="8">
                  <c:v>270.39999999999998</c:v>
                </c:pt>
                <c:pt idx="9">
                  <c:v>531.70000000000005</c:v>
                </c:pt>
                <c:pt idx="10">
                  <c:v>1198.4000000000001</c:v>
                </c:pt>
                <c:pt idx="11">
                  <c:v>2024.7</c:v>
                </c:pt>
                <c:pt idx="12">
                  <c:v>79.3</c:v>
                </c:pt>
                <c:pt idx="13">
                  <c:v>126.2</c:v>
                </c:pt>
                <c:pt idx="14">
                  <c:v>243.1</c:v>
                </c:pt>
                <c:pt idx="15">
                  <c:v>368.9</c:v>
                </c:pt>
                <c:pt idx="16">
                  <c:v>60.2</c:v>
                </c:pt>
                <c:pt idx="17">
                  <c:v>85.7</c:v>
                </c:pt>
                <c:pt idx="18">
                  <c:v>147.6</c:v>
                </c:pt>
                <c:pt idx="19">
                  <c:v>203.3</c:v>
                </c:pt>
              </c:numCache>
            </c:numRef>
          </c:yVal>
          <c:smooth val="0"/>
          <c:extLst>
            <c:ext xmlns:c16="http://schemas.microsoft.com/office/drawing/2014/chart" uri="{C3380CC4-5D6E-409C-BE32-E72D297353CC}">
              <c16:uniqueId val="{00000000-8357-4428-A995-AEE958C758EC}"/>
            </c:ext>
          </c:extLst>
        </c:ser>
        <c:ser>
          <c:idx val="1"/>
          <c:order val="1"/>
          <c:tx>
            <c:v>k vs BL</c:v>
          </c:tx>
          <c:spPr>
            <a:ln w="25400" cap="rnd">
              <a:noFill/>
              <a:round/>
            </a:ln>
            <a:effectLst/>
          </c:spPr>
          <c:marker>
            <c:symbol val="circle"/>
            <c:size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Graphs'!$G$2:$G$21</c:f>
              <c:numCache>
                <c:formatCode>General</c:formatCode>
                <c:ptCount val="20"/>
                <c:pt idx="0">
                  <c:v>72684.100000000006</c:v>
                </c:pt>
                <c:pt idx="1">
                  <c:v>141627.9</c:v>
                </c:pt>
                <c:pt idx="2">
                  <c:v>214058.3</c:v>
                </c:pt>
                <c:pt idx="3">
                  <c:v>294469.2</c:v>
                </c:pt>
                <c:pt idx="4">
                  <c:v>7584.9</c:v>
                </c:pt>
                <c:pt idx="5">
                  <c:v>14480.8</c:v>
                </c:pt>
                <c:pt idx="6">
                  <c:v>21719.3</c:v>
                </c:pt>
                <c:pt idx="7">
                  <c:v>29761.200000000001</c:v>
                </c:pt>
                <c:pt idx="8">
                  <c:v>1073.9000000000001</c:v>
                </c:pt>
                <c:pt idx="9">
                  <c:v>1765</c:v>
                </c:pt>
                <c:pt idx="10">
                  <c:v>2485.6999999999998</c:v>
                </c:pt>
                <c:pt idx="11">
                  <c:v>3291.2</c:v>
                </c:pt>
                <c:pt idx="12">
                  <c:v>422.3</c:v>
                </c:pt>
                <c:pt idx="13">
                  <c:v>491.4</c:v>
                </c:pt>
                <c:pt idx="14">
                  <c:v>563.5</c:v>
                </c:pt>
                <c:pt idx="15">
                  <c:v>644.1</c:v>
                </c:pt>
                <c:pt idx="16">
                  <c:v>357.2</c:v>
                </c:pt>
                <c:pt idx="17">
                  <c:v>364.1</c:v>
                </c:pt>
                <c:pt idx="18">
                  <c:v>371.3</c:v>
                </c:pt>
                <c:pt idx="19">
                  <c:v>379.4</c:v>
                </c:pt>
              </c:numCache>
            </c:numRef>
          </c:yVal>
          <c:smooth val="0"/>
          <c:extLst>
            <c:ext xmlns:c16="http://schemas.microsoft.com/office/drawing/2014/chart" uri="{C3380CC4-5D6E-409C-BE32-E72D297353CC}">
              <c16:uniqueId val="{00000001-8357-4428-A995-AEE958C758EC}"/>
            </c:ext>
          </c:extLst>
        </c:ser>
        <c:ser>
          <c:idx val="2"/>
          <c:order val="2"/>
          <c:tx>
            <c:v>k vs TL-SS</c:v>
          </c:tx>
          <c:spPr>
            <a:ln w="25400" cap="rnd">
              <a:noFill/>
              <a:round/>
            </a:ln>
            <a:effectLst/>
          </c:spPr>
          <c:marker>
            <c:symbol val="circle"/>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Graphs'!$D$2:$D$21</c:f>
              <c:numCache>
                <c:formatCode>General</c:formatCode>
                <c:ptCount val="20"/>
                <c:pt idx="0">
                  <c:v>21244</c:v>
                </c:pt>
                <c:pt idx="1">
                  <c:v>49124.800000000003</c:v>
                </c:pt>
                <c:pt idx="2">
                  <c:v>112856.1</c:v>
                </c:pt>
                <c:pt idx="3">
                  <c:v>188423.7</c:v>
                </c:pt>
                <c:pt idx="4">
                  <c:v>2177.1999999999998</c:v>
                </c:pt>
                <c:pt idx="5">
                  <c:v>4992.8999999999996</c:v>
                </c:pt>
                <c:pt idx="6">
                  <c:v>11417.6</c:v>
                </c:pt>
                <c:pt idx="7">
                  <c:v>19013.8</c:v>
                </c:pt>
                <c:pt idx="8">
                  <c:v>270.5</c:v>
                </c:pt>
                <c:pt idx="9">
                  <c:v>579.70000000000005</c:v>
                </c:pt>
                <c:pt idx="10">
                  <c:v>1273.8</c:v>
                </c:pt>
                <c:pt idx="11">
                  <c:v>2072.8000000000002</c:v>
                </c:pt>
                <c:pt idx="12">
                  <c:v>79.900000000000006</c:v>
                </c:pt>
                <c:pt idx="13">
                  <c:v>138.4</c:v>
                </c:pt>
                <c:pt idx="14">
                  <c:v>259.39999999999998</c:v>
                </c:pt>
                <c:pt idx="15">
                  <c:v>378.7</c:v>
                </c:pt>
                <c:pt idx="16">
                  <c:v>60.8</c:v>
                </c:pt>
                <c:pt idx="17">
                  <c:v>94.2</c:v>
                </c:pt>
                <c:pt idx="18">
                  <c:v>157.9</c:v>
                </c:pt>
                <c:pt idx="19">
                  <c:v>209.3</c:v>
                </c:pt>
              </c:numCache>
            </c:numRef>
          </c:yVal>
          <c:smooth val="0"/>
          <c:extLst>
            <c:ext xmlns:c16="http://schemas.microsoft.com/office/drawing/2014/chart" uri="{C3380CC4-5D6E-409C-BE32-E72D297353CC}">
              <c16:uniqueId val="{00000002-8357-4428-A995-AEE958C758EC}"/>
            </c:ext>
          </c:extLst>
        </c:ser>
        <c:ser>
          <c:idx val="3"/>
          <c:order val="3"/>
          <c:tx>
            <c:v>k vs TL - 4P</c:v>
          </c:tx>
          <c:spPr>
            <a:ln w="25400" cap="rnd">
              <a:noFill/>
              <a:round/>
            </a:ln>
            <a:effectLst/>
          </c:spPr>
          <c:marker>
            <c:symbol val="circle"/>
            <c:size val="5"/>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w="9525">
                <a:solidFill>
                  <a:schemeClr val="accent6">
                    <a:lumMod val="60000"/>
                  </a:schemeClr>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Graphs'!$E$2:$E$21</c:f>
              <c:numCache>
                <c:formatCode>General</c:formatCode>
                <c:ptCount val="20"/>
                <c:pt idx="0">
                  <c:v>34735.9</c:v>
                </c:pt>
                <c:pt idx="1">
                  <c:v>77691.600000000006</c:v>
                </c:pt>
                <c:pt idx="2">
                  <c:v>193641.9</c:v>
                </c:pt>
                <c:pt idx="3">
                  <c:v>379962.5</c:v>
                </c:pt>
                <c:pt idx="4">
                  <c:v>3584.1</c:v>
                </c:pt>
                <c:pt idx="5">
                  <c:v>7946.6</c:v>
                </c:pt>
                <c:pt idx="6">
                  <c:v>19647.599999999999</c:v>
                </c:pt>
                <c:pt idx="7">
                  <c:v>38353.9</c:v>
                </c:pt>
                <c:pt idx="8">
                  <c:v>469</c:v>
                </c:pt>
                <c:pt idx="9">
                  <c:v>972.1</c:v>
                </c:pt>
                <c:pt idx="10">
                  <c:v>2248.1999999999998</c:v>
                </c:pt>
                <c:pt idx="11">
                  <c:v>4193</c:v>
                </c:pt>
                <c:pt idx="12">
                  <c:v>157.5</c:v>
                </c:pt>
                <c:pt idx="13">
                  <c:v>274.7</c:v>
                </c:pt>
                <c:pt idx="14">
                  <c:v>508.2</c:v>
                </c:pt>
                <c:pt idx="15">
                  <c:v>776.9</c:v>
                </c:pt>
                <c:pt idx="16">
                  <c:v>126.3</c:v>
                </c:pt>
                <c:pt idx="17">
                  <c:v>205</c:v>
                </c:pt>
                <c:pt idx="18">
                  <c:v>334.2</c:v>
                </c:pt>
                <c:pt idx="19">
                  <c:v>435.3</c:v>
                </c:pt>
              </c:numCache>
            </c:numRef>
          </c:yVal>
          <c:smooth val="0"/>
          <c:extLst>
            <c:ext xmlns:c16="http://schemas.microsoft.com/office/drawing/2014/chart" uri="{C3380CC4-5D6E-409C-BE32-E72D297353CC}">
              <c16:uniqueId val="{00000003-8357-4428-A995-AEE958C758EC}"/>
            </c:ext>
          </c:extLst>
        </c:ser>
        <c:ser>
          <c:idx val="4"/>
          <c:order val="4"/>
          <c:tx>
            <c:v>TL - 2P</c:v>
          </c:tx>
          <c:spPr>
            <a:ln w="25400" cap="rnd">
              <a:noFill/>
              <a:round/>
            </a:ln>
            <a:effectLst/>
          </c:spPr>
          <c:marker>
            <c:symbol val="circle"/>
            <c:size val="5"/>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w="9525">
                <a:solidFill>
                  <a:schemeClr val="accent5">
                    <a:lumMod val="60000"/>
                  </a:schemeClr>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Graphs'!$F$2:$F$21</c:f>
              <c:numCache>
                <c:formatCode>General</c:formatCode>
                <c:ptCount val="20"/>
                <c:pt idx="0">
                  <c:v>57517.3</c:v>
                </c:pt>
                <c:pt idx="1">
                  <c:v>126067.4</c:v>
                </c:pt>
                <c:pt idx="2">
                  <c:v>299935</c:v>
                </c:pt>
                <c:pt idx="3">
                  <c:v>538958.9</c:v>
                </c:pt>
                <c:pt idx="4">
                  <c:v>5967.6</c:v>
                </c:pt>
                <c:pt idx="5">
                  <c:v>12935.3</c:v>
                </c:pt>
                <c:pt idx="6">
                  <c:v>30533</c:v>
                </c:pt>
                <c:pt idx="7">
                  <c:v>54596.6</c:v>
                </c:pt>
                <c:pt idx="8">
                  <c:v>812.6</c:v>
                </c:pt>
                <c:pt idx="9">
                  <c:v>1622.1</c:v>
                </c:pt>
                <c:pt idx="10">
                  <c:v>3592.8</c:v>
                </c:pt>
                <c:pt idx="11">
                  <c:v>6160.4</c:v>
                </c:pt>
                <c:pt idx="12">
                  <c:v>297.10000000000002</c:v>
                </c:pt>
                <c:pt idx="13">
                  <c:v>490.8</c:v>
                </c:pt>
                <c:pt idx="14">
                  <c:v>898.7</c:v>
                </c:pt>
                <c:pt idx="15">
                  <c:v>1316.7</c:v>
                </c:pt>
                <c:pt idx="16">
                  <c:v>245.5</c:v>
                </c:pt>
                <c:pt idx="17">
                  <c:v>377.7</c:v>
                </c:pt>
                <c:pt idx="18">
                  <c:v>629.29999999999995</c:v>
                </c:pt>
                <c:pt idx="19">
                  <c:v>832.4</c:v>
                </c:pt>
              </c:numCache>
            </c:numRef>
          </c:yVal>
          <c:smooth val="0"/>
          <c:extLst>
            <c:ext xmlns:c16="http://schemas.microsoft.com/office/drawing/2014/chart" uri="{C3380CC4-5D6E-409C-BE32-E72D297353CC}">
              <c16:uniqueId val="{00000004-8357-4428-A995-AEE958C758EC}"/>
            </c:ext>
          </c:extLst>
        </c:ser>
        <c:dLbls>
          <c:showLegendKey val="0"/>
          <c:showVal val="0"/>
          <c:showCatName val="0"/>
          <c:showSerName val="0"/>
          <c:showPercent val="0"/>
          <c:showBubbleSize val="0"/>
        </c:dLbls>
        <c:axId val="1145320160"/>
        <c:axId val="1145318720"/>
      </c:scatterChart>
      <c:valAx>
        <c:axId val="1145320160"/>
        <c:scaling>
          <c:logBase val="10"/>
          <c:orientation val="minMax"/>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k (W/mK)</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L (m)</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2"/>
        <c:crossBetween val="midCat"/>
      </c:valAx>
      <c:spPr>
        <a:noFill/>
        <a:ln>
          <a:noFill/>
        </a:ln>
        <a:effectLst/>
      </c:spPr>
    </c:plotArea>
    <c:legend>
      <c:legendPos val="b"/>
      <c:layout>
        <c:manualLayout>
          <c:xMode val="edge"/>
          <c:yMode val="edge"/>
          <c:x val="0.60877651894098661"/>
          <c:y val="0.91220839332738668"/>
          <c:w val="0.36925394631614372"/>
          <c:h val="5.4380181018252129E-2"/>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2"/>
          <c:order val="0"/>
          <c:tx>
            <c:strRef>
              <c:f>'Detailed Solution k vs a'!$G$62</c:f>
              <c:strCache>
                <c:ptCount val="1"/>
                <c:pt idx="0">
                  <c:v>Existing soil condition</c:v>
                </c:pt>
              </c:strCache>
            </c:strRef>
          </c:tx>
          <c:invertIfNegative val="0"/>
          <c:cat>
            <c:strRef>
              <c:f>[1]Sheet1!$D$664:$D$667</c:f>
              <c:strCache>
                <c:ptCount val="4"/>
                <c:pt idx="0">
                  <c:v>Horizontal slinky</c:v>
                </c:pt>
                <c:pt idx="1">
                  <c:v>Vertical slinky</c:v>
                </c:pt>
                <c:pt idx="2">
                  <c:v>4 pipes/trench</c:v>
                </c:pt>
                <c:pt idx="3">
                  <c:v>2 pipes/trench</c:v>
                </c:pt>
              </c:strCache>
            </c:strRef>
          </c:cat>
          <c:val>
            <c:numRef>
              <c:f>'Detailed Solution k vs a'!$G$64:$G$67</c:f>
              <c:numCache>
                <c:formatCode>General</c:formatCode>
                <c:ptCount val="4"/>
                <c:pt idx="0">
                  <c:v>336.2</c:v>
                </c:pt>
                <c:pt idx="1">
                  <c:v>445.1</c:v>
                </c:pt>
                <c:pt idx="2">
                  <c:v>557.5</c:v>
                </c:pt>
                <c:pt idx="3">
                  <c:v>1007.4</c:v>
                </c:pt>
              </c:numCache>
            </c:numRef>
          </c:val>
          <c:extLst>
            <c:ext xmlns:c16="http://schemas.microsoft.com/office/drawing/2014/chart" uri="{C3380CC4-5D6E-409C-BE32-E72D297353CC}">
              <c16:uniqueId val="{00000000-B3F6-4AEA-BF20-165D2B2EE5CB}"/>
            </c:ext>
          </c:extLst>
        </c:ser>
        <c:ser>
          <c:idx val="3"/>
          <c:order val="1"/>
          <c:tx>
            <c:strRef>
              <c:f>'Detailed Solution k vs a'!$H$62</c:f>
              <c:strCache>
                <c:ptCount val="1"/>
                <c:pt idx="0">
                  <c:v>Saturated soil </c:v>
                </c:pt>
              </c:strCache>
            </c:strRef>
          </c:tx>
          <c:invertIfNegative val="0"/>
          <c:cat>
            <c:strRef>
              <c:f>[1]Sheet1!$D$664:$D$667</c:f>
              <c:strCache>
                <c:ptCount val="4"/>
                <c:pt idx="0">
                  <c:v>Horizontal slinky</c:v>
                </c:pt>
                <c:pt idx="1">
                  <c:v>Vertical slinky</c:v>
                </c:pt>
                <c:pt idx="2">
                  <c:v>4 pipes/trench</c:v>
                </c:pt>
                <c:pt idx="3">
                  <c:v>2 pipes/trench</c:v>
                </c:pt>
              </c:strCache>
            </c:strRef>
          </c:cat>
          <c:val>
            <c:numRef>
              <c:f>'Detailed Solution k vs a'!$H$64:$H$67</c:f>
              <c:numCache>
                <c:formatCode>General</c:formatCode>
                <c:ptCount val="4"/>
                <c:pt idx="0">
                  <c:v>369.7</c:v>
                </c:pt>
                <c:pt idx="1">
                  <c:v>545.1</c:v>
                </c:pt>
                <c:pt idx="2">
                  <c:v>619.20000000000005</c:v>
                </c:pt>
                <c:pt idx="3">
                  <c:v>1137.2</c:v>
                </c:pt>
              </c:numCache>
            </c:numRef>
          </c:val>
          <c:extLst>
            <c:ext xmlns:c16="http://schemas.microsoft.com/office/drawing/2014/chart" uri="{C3380CC4-5D6E-409C-BE32-E72D297353CC}">
              <c16:uniqueId val="{00000001-B3F6-4AEA-BF20-165D2B2EE5CB}"/>
            </c:ext>
          </c:extLst>
        </c:ser>
        <c:dLbls>
          <c:showLegendKey val="0"/>
          <c:showVal val="0"/>
          <c:showCatName val="0"/>
          <c:showSerName val="0"/>
          <c:showPercent val="0"/>
          <c:showBubbleSize val="0"/>
        </c:dLbls>
        <c:gapWidth val="219"/>
        <c:overlap val="-27"/>
        <c:axId val="662275288"/>
        <c:axId val="662269528"/>
      </c:barChart>
      <c:catAx>
        <c:axId val="6622752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Ashrae 90.1 - 2004</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269528"/>
        <c:crosses val="autoZero"/>
        <c:auto val="1"/>
        <c:lblAlgn val="ctr"/>
        <c:lblOffset val="100"/>
        <c:noMultiLvlLbl val="0"/>
      </c:catAx>
      <c:valAx>
        <c:axId val="6622695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Length (ft)</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275288"/>
        <c:crosses val="autoZero"/>
        <c:crossBetween val="between"/>
      </c:valAx>
    </c:plotArea>
    <c:legend>
      <c:legendPos val="b"/>
      <c:overlay val="0"/>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Combined </a:t>
            </a:r>
            <a:r>
              <a:rPr lang="el-GR"/>
              <a:t>α </a:t>
            </a:r>
            <a:r>
              <a:rPr lang="en-US"/>
              <a:t> vs L</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2605415834260214"/>
          <c:y val="0.12127312690208203"/>
          <c:w val="0.84537711657380021"/>
          <c:h val="0.75302618231003338"/>
        </c:manualLayout>
      </c:layout>
      <c:scatterChart>
        <c:scatterStyle val="lineMarker"/>
        <c:varyColors val="0"/>
        <c:ser>
          <c:idx val="0"/>
          <c:order val="0"/>
          <c:tx>
            <c:v>α vs TL - RS</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Graphs'!$C$2:$C$21</c:f>
              <c:numCache>
                <c:formatCode>General</c:formatCode>
                <c:ptCount val="20"/>
                <c:pt idx="0">
                  <c:v>21285.5</c:v>
                </c:pt>
                <c:pt idx="1">
                  <c:v>45139.8</c:v>
                </c:pt>
                <c:pt idx="2">
                  <c:v>106280.2</c:v>
                </c:pt>
                <c:pt idx="3">
                  <c:v>184168.5</c:v>
                </c:pt>
                <c:pt idx="4">
                  <c:v>2180.9</c:v>
                </c:pt>
                <c:pt idx="5">
                  <c:v>4587</c:v>
                </c:pt>
                <c:pt idx="6">
                  <c:v>10751.3</c:v>
                </c:pt>
                <c:pt idx="7">
                  <c:v>18583.3</c:v>
                </c:pt>
                <c:pt idx="8">
                  <c:v>270.39999999999998</c:v>
                </c:pt>
                <c:pt idx="9">
                  <c:v>531.70000000000005</c:v>
                </c:pt>
                <c:pt idx="10">
                  <c:v>1198.4000000000001</c:v>
                </c:pt>
                <c:pt idx="11">
                  <c:v>2024.7</c:v>
                </c:pt>
                <c:pt idx="12">
                  <c:v>79.3</c:v>
                </c:pt>
                <c:pt idx="13">
                  <c:v>126.2</c:v>
                </c:pt>
                <c:pt idx="14">
                  <c:v>243.1</c:v>
                </c:pt>
                <c:pt idx="15">
                  <c:v>368.9</c:v>
                </c:pt>
                <c:pt idx="16">
                  <c:v>60.2</c:v>
                </c:pt>
                <c:pt idx="17">
                  <c:v>85.7</c:v>
                </c:pt>
                <c:pt idx="18">
                  <c:v>147.6</c:v>
                </c:pt>
                <c:pt idx="19">
                  <c:v>203.3</c:v>
                </c:pt>
              </c:numCache>
            </c:numRef>
          </c:yVal>
          <c:smooth val="0"/>
          <c:extLst>
            <c:ext xmlns:c16="http://schemas.microsoft.com/office/drawing/2014/chart" uri="{C3380CC4-5D6E-409C-BE32-E72D297353CC}">
              <c16:uniqueId val="{00000000-5826-458C-8750-C54EEFB6084E}"/>
            </c:ext>
          </c:extLst>
        </c:ser>
        <c:ser>
          <c:idx val="1"/>
          <c:order val="1"/>
          <c:tx>
            <c:v>α vs VL</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Graphs'!$G$2:$G$21</c:f>
              <c:numCache>
                <c:formatCode>General</c:formatCode>
                <c:ptCount val="20"/>
                <c:pt idx="0">
                  <c:v>72684.100000000006</c:v>
                </c:pt>
                <c:pt idx="1">
                  <c:v>141627.9</c:v>
                </c:pt>
                <c:pt idx="2">
                  <c:v>214058.3</c:v>
                </c:pt>
                <c:pt idx="3">
                  <c:v>294469.2</c:v>
                </c:pt>
                <c:pt idx="4">
                  <c:v>7584.9</c:v>
                </c:pt>
                <c:pt idx="5">
                  <c:v>14480.8</c:v>
                </c:pt>
                <c:pt idx="6">
                  <c:v>21719.3</c:v>
                </c:pt>
                <c:pt idx="7">
                  <c:v>29761.200000000001</c:v>
                </c:pt>
                <c:pt idx="8">
                  <c:v>1073.9000000000001</c:v>
                </c:pt>
                <c:pt idx="9">
                  <c:v>1765</c:v>
                </c:pt>
                <c:pt idx="10">
                  <c:v>2485.6999999999998</c:v>
                </c:pt>
                <c:pt idx="11">
                  <c:v>3291.2</c:v>
                </c:pt>
                <c:pt idx="12">
                  <c:v>422.3</c:v>
                </c:pt>
                <c:pt idx="13">
                  <c:v>491.4</c:v>
                </c:pt>
                <c:pt idx="14">
                  <c:v>563.5</c:v>
                </c:pt>
                <c:pt idx="15">
                  <c:v>644.1</c:v>
                </c:pt>
                <c:pt idx="16">
                  <c:v>357.2</c:v>
                </c:pt>
                <c:pt idx="17">
                  <c:v>364.1</c:v>
                </c:pt>
                <c:pt idx="18">
                  <c:v>371.3</c:v>
                </c:pt>
                <c:pt idx="19">
                  <c:v>379.4</c:v>
                </c:pt>
              </c:numCache>
            </c:numRef>
          </c:yVal>
          <c:smooth val="0"/>
          <c:extLst>
            <c:ext xmlns:c16="http://schemas.microsoft.com/office/drawing/2014/chart" uri="{C3380CC4-5D6E-409C-BE32-E72D297353CC}">
              <c16:uniqueId val="{00000001-5826-458C-8750-C54EEFB6084E}"/>
            </c:ext>
          </c:extLst>
        </c:ser>
        <c:ser>
          <c:idx val="2"/>
          <c:order val="2"/>
          <c:tx>
            <c:v>α vs TL - SS</c:v>
          </c:tx>
          <c:spPr>
            <a:ln w="25400" cap="rnd">
              <a:noFill/>
              <a:round/>
            </a:ln>
            <a:effectLst/>
          </c:spPr>
          <c:marker>
            <c:symbol val="circle"/>
            <c:size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Graphs'!$D$2:$D$21</c:f>
              <c:numCache>
                <c:formatCode>General</c:formatCode>
                <c:ptCount val="20"/>
                <c:pt idx="0">
                  <c:v>21244</c:v>
                </c:pt>
                <c:pt idx="1">
                  <c:v>49124.800000000003</c:v>
                </c:pt>
                <c:pt idx="2">
                  <c:v>112856.1</c:v>
                </c:pt>
                <c:pt idx="3">
                  <c:v>188423.7</c:v>
                </c:pt>
                <c:pt idx="4">
                  <c:v>2177.1999999999998</c:v>
                </c:pt>
                <c:pt idx="5">
                  <c:v>4992.8999999999996</c:v>
                </c:pt>
                <c:pt idx="6">
                  <c:v>11417.6</c:v>
                </c:pt>
                <c:pt idx="7">
                  <c:v>19013.8</c:v>
                </c:pt>
                <c:pt idx="8">
                  <c:v>270.5</c:v>
                </c:pt>
                <c:pt idx="9">
                  <c:v>579.70000000000005</c:v>
                </c:pt>
                <c:pt idx="10">
                  <c:v>1273.8</c:v>
                </c:pt>
                <c:pt idx="11">
                  <c:v>2072.8000000000002</c:v>
                </c:pt>
                <c:pt idx="12">
                  <c:v>79.900000000000006</c:v>
                </c:pt>
                <c:pt idx="13">
                  <c:v>138.4</c:v>
                </c:pt>
                <c:pt idx="14">
                  <c:v>259.39999999999998</c:v>
                </c:pt>
                <c:pt idx="15">
                  <c:v>378.7</c:v>
                </c:pt>
                <c:pt idx="16">
                  <c:v>60.8</c:v>
                </c:pt>
                <c:pt idx="17">
                  <c:v>94.2</c:v>
                </c:pt>
                <c:pt idx="18">
                  <c:v>157.9</c:v>
                </c:pt>
                <c:pt idx="19">
                  <c:v>209.3</c:v>
                </c:pt>
              </c:numCache>
            </c:numRef>
          </c:yVal>
          <c:smooth val="0"/>
          <c:extLst>
            <c:ext xmlns:c16="http://schemas.microsoft.com/office/drawing/2014/chart" uri="{C3380CC4-5D6E-409C-BE32-E72D297353CC}">
              <c16:uniqueId val="{00000003-5826-458C-8750-C54EEFB6084E}"/>
            </c:ext>
          </c:extLst>
        </c:ser>
        <c:ser>
          <c:idx val="3"/>
          <c:order val="3"/>
          <c:tx>
            <c:v>α vs TL - 4P</c:v>
          </c:tx>
          <c:spPr>
            <a:ln w="25400" cap="rnd">
              <a:noFill/>
              <a:round/>
            </a:ln>
            <a:effectLst/>
          </c:spPr>
          <c:marker>
            <c:symbol val="circle"/>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Graphs'!$E$2:$E$21</c:f>
              <c:numCache>
                <c:formatCode>General</c:formatCode>
                <c:ptCount val="20"/>
                <c:pt idx="0">
                  <c:v>34735.9</c:v>
                </c:pt>
                <c:pt idx="1">
                  <c:v>77691.600000000006</c:v>
                </c:pt>
                <c:pt idx="2">
                  <c:v>193641.9</c:v>
                </c:pt>
                <c:pt idx="3">
                  <c:v>379962.5</c:v>
                </c:pt>
                <c:pt idx="4">
                  <c:v>3584.1</c:v>
                </c:pt>
                <c:pt idx="5">
                  <c:v>7946.6</c:v>
                </c:pt>
                <c:pt idx="6">
                  <c:v>19647.599999999999</c:v>
                </c:pt>
                <c:pt idx="7">
                  <c:v>38353.9</c:v>
                </c:pt>
                <c:pt idx="8">
                  <c:v>469</c:v>
                </c:pt>
                <c:pt idx="9">
                  <c:v>972.1</c:v>
                </c:pt>
                <c:pt idx="10">
                  <c:v>2248.1999999999998</c:v>
                </c:pt>
                <c:pt idx="11">
                  <c:v>4193</c:v>
                </c:pt>
                <c:pt idx="12">
                  <c:v>157.5</c:v>
                </c:pt>
                <c:pt idx="13">
                  <c:v>274.7</c:v>
                </c:pt>
                <c:pt idx="14">
                  <c:v>508.2</c:v>
                </c:pt>
                <c:pt idx="15">
                  <c:v>776.9</c:v>
                </c:pt>
                <c:pt idx="16">
                  <c:v>126.3</c:v>
                </c:pt>
                <c:pt idx="17">
                  <c:v>205</c:v>
                </c:pt>
                <c:pt idx="18">
                  <c:v>334.2</c:v>
                </c:pt>
                <c:pt idx="19">
                  <c:v>435.3</c:v>
                </c:pt>
              </c:numCache>
            </c:numRef>
          </c:yVal>
          <c:smooth val="0"/>
          <c:extLst>
            <c:ext xmlns:c16="http://schemas.microsoft.com/office/drawing/2014/chart" uri="{C3380CC4-5D6E-409C-BE32-E72D297353CC}">
              <c16:uniqueId val="{00000004-5826-458C-8750-C54EEFB6084E}"/>
            </c:ext>
          </c:extLst>
        </c:ser>
        <c:ser>
          <c:idx val="4"/>
          <c:order val="4"/>
          <c:tx>
            <c:v>α vs 2P</c:v>
          </c:tx>
          <c:spPr>
            <a:ln w="25400" cap="rnd">
              <a:noFill/>
              <a:round/>
            </a:ln>
            <a:effectLst/>
          </c:spPr>
          <c:marker>
            <c:symbol val="circle"/>
            <c:size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Graphs'!$F$2:$F$21</c:f>
              <c:numCache>
                <c:formatCode>General</c:formatCode>
                <c:ptCount val="20"/>
                <c:pt idx="0">
                  <c:v>57517.3</c:v>
                </c:pt>
                <c:pt idx="1">
                  <c:v>126067.4</c:v>
                </c:pt>
                <c:pt idx="2">
                  <c:v>299935</c:v>
                </c:pt>
                <c:pt idx="3">
                  <c:v>538958.9</c:v>
                </c:pt>
                <c:pt idx="4">
                  <c:v>5967.6</c:v>
                </c:pt>
                <c:pt idx="5">
                  <c:v>12935.3</c:v>
                </c:pt>
                <c:pt idx="6">
                  <c:v>30533</c:v>
                </c:pt>
                <c:pt idx="7">
                  <c:v>54596.6</c:v>
                </c:pt>
                <c:pt idx="8">
                  <c:v>812.6</c:v>
                </c:pt>
                <c:pt idx="9">
                  <c:v>1622.1</c:v>
                </c:pt>
                <c:pt idx="10">
                  <c:v>3592.8</c:v>
                </c:pt>
                <c:pt idx="11">
                  <c:v>6160.4</c:v>
                </c:pt>
                <c:pt idx="12">
                  <c:v>297.10000000000002</c:v>
                </c:pt>
                <c:pt idx="13">
                  <c:v>490.8</c:v>
                </c:pt>
                <c:pt idx="14">
                  <c:v>898.7</c:v>
                </c:pt>
                <c:pt idx="15">
                  <c:v>1316.7</c:v>
                </c:pt>
                <c:pt idx="16">
                  <c:v>245.5</c:v>
                </c:pt>
                <c:pt idx="17">
                  <c:v>377.7</c:v>
                </c:pt>
                <c:pt idx="18">
                  <c:v>629.29999999999995</c:v>
                </c:pt>
                <c:pt idx="19">
                  <c:v>832.4</c:v>
                </c:pt>
              </c:numCache>
            </c:numRef>
          </c:yVal>
          <c:smooth val="0"/>
          <c:extLst>
            <c:ext xmlns:c16="http://schemas.microsoft.com/office/drawing/2014/chart" uri="{C3380CC4-5D6E-409C-BE32-E72D297353CC}">
              <c16:uniqueId val="{00000005-5826-458C-8750-C54EEFB6084E}"/>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l-GR" sz="1400"/>
                  <a:t>α </a:t>
                </a:r>
                <a:r>
                  <a:rPr lang="en-US" sz="1400"/>
                  <a:t> (m2/Day)</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L (m)</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3"/>
        <c:crossBetween val="midCat"/>
      </c:valAx>
      <c:spPr>
        <a:noFill/>
        <a:ln>
          <a:noFill/>
        </a:ln>
        <a:effectLst/>
      </c:spPr>
    </c:plotArea>
    <c:legend>
      <c:legendPos val="b"/>
      <c:layout>
        <c:manualLayout>
          <c:xMode val="edge"/>
          <c:yMode val="edge"/>
          <c:x val="0.62435666931279377"/>
          <c:y val="0.92968761498270647"/>
          <c:w val="0.36203253760978665"/>
          <c:h val="3.5631025093825881E-2"/>
        </c:manualLayout>
      </c:layout>
      <c:overlay val="0"/>
      <c:spPr>
        <a:noFill/>
        <a:ln>
          <a:noFill/>
        </a:ln>
        <a:effectLst/>
      </c:spPr>
      <c:txPr>
        <a:bodyPr rot="0" spcFirstLastPara="1" vertOverflow="ellipsis" vert="horz" wrap="square" anchor="ctr" anchorCtr="1"/>
        <a:lstStyle/>
        <a:p>
          <a:pPr>
            <a:defRPr sz="11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Combined k vs C</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386384303440247"/>
          <c:y val="0.12127312690208203"/>
          <c:w val="0.83279287512442712"/>
          <c:h val="0.75302618231003338"/>
        </c:manualLayout>
      </c:layout>
      <c:scatterChart>
        <c:scatterStyle val="lineMarker"/>
        <c:varyColors val="0"/>
        <c:ser>
          <c:idx val="0"/>
          <c:order val="0"/>
          <c:tx>
            <c:v>k vs C - RS</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Graphs'!$H$2:$H$21</c:f>
              <c:numCache>
                <c:formatCode>General</c:formatCode>
                <c:ptCount val="20"/>
                <c:pt idx="0">
                  <c:v>820844.49999999953</c:v>
                </c:pt>
                <c:pt idx="1">
                  <c:v>2360158.669999999</c:v>
                </c:pt>
                <c:pt idx="2">
                  <c:v>3713021.1899999995</c:v>
                </c:pt>
                <c:pt idx="3">
                  <c:v>6363385.5899999999</c:v>
                </c:pt>
                <c:pt idx="4">
                  <c:v>170755.57</c:v>
                </c:pt>
                <c:pt idx="5">
                  <c:v>327330.67999999993</c:v>
                </c:pt>
                <c:pt idx="6">
                  <c:v>462387.2100000002</c:v>
                </c:pt>
                <c:pt idx="7">
                  <c:v>728892.55999999959</c:v>
                </c:pt>
                <c:pt idx="8">
                  <c:v>105746.76999999997</c:v>
                </c:pt>
                <c:pt idx="9">
                  <c:v>124049.19999999998</c:v>
                </c:pt>
                <c:pt idx="10">
                  <c:v>137323.81</c:v>
                </c:pt>
                <c:pt idx="11">
                  <c:v>165443.22</c:v>
                </c:pt>
                <c:pt idx="12">
                  <c:v>99489.87</c:v>
                </c:pt>
                <c:pt idx="13">
                  <c:v>103719.72999999998</c:v>
                </c:pt>
                <c:pt idx="14">
                  <c:v>104847.49999999999</c:v>
                </c:pt>
                <c:pt idx="15">
                  <c:v>109098.08999999998</c:v>
                </c:pt>
                <c:pt idx="16">
                  <c:v>98988.93</c:v>
                </c:pt>
                <c:pt idx="17">
                  <c:v>101686.78</c:v>
                </c:pt>
                <c:pt idx="18">
                  <c:v>101566.93999999999</c:v>
                </c:pt>
                <c:pt idx="19">
                  <c:v>104063.70999999998</c:v>
                </c:pt>
              </c:numCache>
            </c:numRef>
          </c:yVal>
          <c:smooth val="0"/>
          <c:extLst>
            <c:ext xmlns:c16="http://schemas.microsoft.com/office/drawing/2014/chart" uri="{C3380CC4-5D6E-409C-BE32-E72D297353CC}">
              <c16:uniqueId val="{00000000-5520-40EB-87F6-65DD1A27AA57}"/>
            </c:ext>
          </c:extLst>
        </c:ser>
        <c:ser>
          <c:idx val="1"/>
          <c:order val="1"/>
          <c:tx>
            <c:v>k vs V Cost</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Graphs'!$L$2:$L$21</c:f>
              <c:numCache>
                <c:formatCode>General</c:formatCode>
                <c:ptCount val="20"/>
                <c:pt idx="0">
                  <c:v>601545.39999999991</c:v>
                </c:pt>
                <c:pt idx="1">
                  <c:v>1080557.9600000004</c:v>
                </c:pt>
                <c:pt idx="2">
                  <c:v>1583794.9500000002</c:v>
                </c:pt>
                <c:pt idx="3">
                  <c:v>2142479.459999999</c:v>
                </c:pt>
                <c:pt idx="4">
                  <c:v>149244.60999999999</c:v>
                </c:pt>
                <c:pt idx="5">
                  <c:v>197156.43</c:v>
                </c:pt>
                <c:pt idx="6">
                  <c:v>247448.58999999997</c:v>
                </c:pt>
                <c:pt idx="7">
                  <c:v>303322.65999999992</c:v>
                </c:pt>
                <c:pt idx="8">
                  <c:v>104007.03</c:v>
                </c:pt>
                <c:pt idx="9">
                  <c:v>108808.69999999998</c:v>
                </c:pt>
                <c:pt idx="10">
                  <c:v>113816.04</c:v>
                </c:pt>
                <c:pt idx="11">
                  <c:v>119412.54</c:v>
                </c:pt>
                <c:pt idx="12">
                  <c:v>99479.8</c:v>
                </c:pt>
                <c:pt idx="13">
                  <c:v>99959.89</c:v>
                </c:pt>
                <c:pt idx="14">
                  <c:v>100460.84000000001</c:v>
                </c:pt>
                <c:pt idx="15">
                  <c:v>101020.83</c:v>
                </c:pt>
                <c:pt idx="16">
                  <c:v>99597.91</c:v>
                </c:pt>
                <c:pt idx="17">
                  <c:v>99619.45</c:v>
                </c:pt>
                <c:pt idx="18">
                  <c:v>99642.37999999999</c:v>
                </c:pt>
                <c:pt idx="19">
                  <c:v>99672.25</c:v>
                </c:pt>
              </c:numCache>
            </c:numRef>
          </c:yVal>
          <c:smooth val="0"/>
          <c:extLst>
            <c:ext xmlns:c16="http://schemas.microsoft.com/office/drawing/2014/chart" uri="{C3380CC4-5D6E-409C-BE32-E72D297353CC}">
              <c16:uniqueId val="{00000001-5520-40EB-87F6-65DD1A27AA57}"/>
            </c:ext>
          </c:extLst>
        </c:ser>
        <c:ser>
          <c:idx val="2"/>
          <c:order val="2"/>
          <c:tx>
            <c:v>k vs C - SS</c:v>
          </c:tx>
          <c:spPr>
            <a:ln w="25400" cap="rnd">
              <a:noFill/>
              <a:round/>
            </a:ln>
            <a:effectLst/>
          </c:spPr>
          <c:marker>
            <c:symbol val="circle"/>
            <c:size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Graphs'!$I$2:$I$21</c:f>
              <c:numCache>
                <c:formatCode>General</c:formatCode>
                <c:ptCount val="20"/>
                <c:pt idx="0">
                  <c:v>170689.58999999997</c:v>
                </c:pt>
                <c:pt idx="1">
                  <c:v>402494.64</c:v>
                </c:pt>
                <c:pt idx="2">
                  <c:v>490416.18000000017</c:v>
                </c:pt>
                <c:pt idx="3">
                  <c:v>754149.04</c:v>
                </c:pt>
                <c:pt idx="4">
                  <c:v>104144.29999999999</c:v>
                </c:pt>
                <c:pt idx="5">
                  <c:v>127740.09999999998</c:v>
                </c:pt>
                <c:pt idx="6">
                  <c:v>136393.41999999998</c:v>
                </c:pt>
                <c:pt idx="7">
                  <c:v>162904.39999999997</c:v>
                </c:pt>
                <c:pt idx="8">
                  <c:v>97489.88</c:v>
                </c:pt>
                <c:pt idx="9">
                  <c:v>100264.67</c:v>
                </c:pt>
                <c:pt idx="10">
                  <c:v>100991.28000000001</c:v>
                </c:pt>
                <c:pt idx="11">
                  <c:v>103780.02</c:v>
                </c:pt>
                <c:pt idx="12">
                  <c:v>96854.7</c:v>
                </c:pt>
                <c:pt idx="13">
                  <c:v>97517.12000000001</c:v>
                </c:pt>
                <c:pt idx="14">
                  <c:v>97450.970000000016</c:v>
                </c:pt>
                <c:pt idx="15">
                  <c:v>97867.62000000001</c:v>
                </c:pt>
                <c:pt idx="16">
                  <c:v>96801.05</c:v>
                </c:pt>
                <c:pt idx="17">
                  <c:v>97242.32</c:v>
                </c:pt>
                <c:pt idx="18">
                  <c:v>97093.99</c:v>
                </c:pt>
                <c:pt idx="19">
                  <c:v>97276.37000000001</c:v>
                </c:pt>
              </c:numCache>
            </c:numRef>
          </c:yVal>
          <c:smooth val="0"/>
          <c:extLst>
            <c:ext xmlns:c16="http://schemas.microsoft.com/office/drawing/2014/chart" uri="{C3380CC4-5D6E-409C-BE32-E72D297353CC}">
              <c16:uniqueId val="{00000002-5520-40EB-87F6-65DD1A27AA57}"/>
            </c:ext>
          </c:extLst>
        </c:ser>
        <c:ser>
          <c:idx val="3"/>
          <c:order val="3"/>
          <c:tx>
            <c:v>k vs C - 4P</c:v>
          </c:tx>
          <c:spPr>
            <a:ln w="25400" cap="rnd">
              <a:noFill/>
              <a:round/>
            </a:ln>
            <a:effectLst/>
          </c:spPr>
          <c:marker>
            <c:symbol val="circle"/>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Graphs'!$J$2:$J$21</c:f>
              <c:numCache>
                <c:formatCode>General</c:formatCode>
                <c:ptCount val="20"/>
                <c:pt idx="0">
                  <c:v>2209395.5599999996</c:v>
                </c:pt>
                <c:pt idx="1">
                  <c:v>9867341.929999996</c:v>
                </c:pt>
                <c:pt idx="2">
                  <c:v>11875040.170000002</c:v>
                </c:pt>
                <c:pt idx="3">
                  <c:v>23208203.480000004</c:v>
                </c:pt>
                <c:pt idx="4">
                  <c:v>314555.52000000002</c:v>
                </c:pt>
                <c:pt idx="5">
                  <c:v>1101638.7300000004</c:v>
                </c:pt>
                <c:pt idx="6">
                  <c:v>1291632.8700000001</c:v>
                </c:pt>
                <c:pt idx="7">
                  <c:v>2429464.709999999</c:v>
                </c:pt>
                <c:pt idx="8">
                  <c:v>125071.34999999999</c:v>
                </c:pt>
                <c:pt idx="9">
                  <c:v>225016.46000000002</c:v>
                </c:pt>
                <c:pt idx="10">
                  <c:v>233292.3</c:v>
                </c:pt>
                <c:pt idx="11">
                  <c:v>351589.68000000017</c:v>
                </c:pt>
                <c:pt idx="12">
                  <c:v>107047.87999999999</c:v>
                </c:pt>
                <c:pt idx="13">
                  <c:v>137356.10999999999</c:v>
                </c:pt>
                <c:pt idx="14">
                  <c:v>127458.16999999998</c:v>
                </c:pt>
                <c:pt idx="15">
                  <c:v>143803.27999999997</c:v>
                </c:pt>
                <c:pt idx="16">
                  <c:v>105956.36999999998</c:v>
                </c:pt>
                <c:pt idx="17">
                  <c:v>128590.21999999997</c:v>
                </c:pt>
                <c:pt idx="18">
                  <c:v>116874.71999999997</c:v>
                </c:pt>
                <c:pt idx="19">
                  <c:v>123024.51</c:v>
                </c:pt>
              </c:numCache>
            </c:numRef>
          </c:yVal>
          <c:smooth val="0"/>
          <c:extLst>
            <c:ext xmlns:c16="http://schemas.microsoft.com/office/drawing/2014/chart" uri="{C3380CC4-5D6E-409C-BE32-E72D297353CC}">
              <c16:uniqueId val="{00000003-5520-40EB-87F6-65DD1A27AA57}"/>
            </c:ext>
          </c:extLst>
        </c:ser>
        <c:ser>
          <c:idx val="4"/>
          <c:order val="4"/>
          <c:tx>
            <c:v>k vs 2P</c:v>
          </c:tx>
          <c:spPr>
            <a:ln w="25400" cap="rnd">
              <a:noFill/>
              <a:round/>
            </a:ln>
            <a:effectLst/>
          </c:spPr>
          <c:marker>
            <c:symbol val="circle"/>
            <c:size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Graphs'!$K$2:$K$21</c:f>
              <c:numCache>
                <c:formatCode>General</c:formatCode>
                <c:ptCount val="20"/>
                <c:pt idx="0">
                  <c:v>1845824.6400000006</c:v>
                </c:pt>
                <c:pt idx="1">
                  <c:v>6886751.0399999991</c:v>
                </c:pt>
                <c:pt idx="2">
                  <c:v>9218491.2300000042</c:v>
                </c:pt>
                <c:pt idx="3">
                  <c:v>16487944.660000004</c:v>
                </c:pt>
                <c:pt idx="4">
                  <c:v>278037.96999999997</c:v>
                </c:pt>
                <c:pt idx="5">
                  <c:v>796912.78999999957</c:v>
                </c:pt>
                <c:pt idx="6">
                  <c:v>1025147.0800000001</c:v>
                </c:pt>
                <c:pt idx="7">
                  <c:v>1756996.1100000003</c:v>
                </c:pt>
                <c:pt idx="8">
                  <c:v>121260.01999999999</c:v>
                </c:pt>
                <c:pt idx="9">
                  <c:v>187929.88999999996</c:v>
                </c:pt>
                <c:pt idx="10">
                  <c:v>205812.77999999997</c:v>
                </c:pt>
                <c:pt idx="11">
                  <c:v>283901.05999999994</c:v>
                </c:pt>
                <c:pt idx="12">
                  <c:v>106682.88999999997</c:v>
                </c:pt>
                <c:pt idx="13">
                  <c:v>127032.95999999999</c:v>
                </c:pt>
                <c:pt idx="14">
                  <c:v>123879.08999999998</c:v>
                </c:pt>
                <c:pt idx="15">
                  <c:v>136591.38999999998</c:v>
                </c:pt>
                <c:pt idx="16">
                  <c:v>105552.22999999998</c:v>
                </c:pt>
                <c:pt idx="17">
                  <c:v>120943.39</c:v>
                </c:pt>
                <c:pt idx="18">
                  <c:v>115685.69999999998</c:v>
                </c:pt>
                <c:pt idx="19">
                  <c:v>121860.50999999998</c:v>
                </c:pt>
              </c:numCache>
            </c:numRef>
          </c:yVal>
          <c:smooth val="0"/>
          <c:extLst>
            <c:ext xmlns:c16="http://schemas.microsoft.com/office/drawing/2014/chart" uri="{C3380CC4-5D6E-409C-BE32-E72D297353CC}">
              <c16:uniqueId val="{00000004-5520-40EB-87F6-65DD1A27AA57}"/>
            </c:ext>
          </c:extLst>
        </c:ser>
        <c:dLbls>
          <c:showLegendKey val="0"/>
          <c:showVal val="0"/>
          <c:showCatName val="0"/>
          <c:showSerName val="0"/>
          <c:showPercent val="0"/>
          <c:showBubbleSize val="0"/>
        </c:dLbls>
        <c:axId val="1145320160"/>
        <c:axId val="1145318720"/>
      </c:scatterChart>
      <c:valAx>
        <c:axId val="1145320160"/>
        <c:scaling>
          <c:logBase val="10"/>
          <c:orientation val="minMax"/>
          <c:min val="1.0000000000000002E-2"/>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k (W/mK)</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max val="1000000000"/>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Cost ($)</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2"/>
        <c:crossBetween val="midCat"/>
      </c:valAx>
      <c:spPr>
        <a:noFill/>
        <a:ln>
          <a:noFill/>
        </a:ln>
        <a:effectLst/>
      </c:spPr>
    </c:plotArea>
    <c:legend>
      <c:legendPos val="b"/>
      <c:layout>
        <c:manualLayout>
          <c:xMode val="edge"/>
          <c:yMode val="edge"/>
          <c:x val="0.58800410990347318"/>
          <c:y val="0.92740541325204218"/>
          <c:w val="0.36582620298035595"/>
          <c:h val="7.2112937190990656E-2"/>
        </c:manualLayout>
      </c:layout>
      <c:overlay val="0"/>
      <c:spPr>
        <a:noFill/>
        <a:ln>
          <a:noFill/>
        </a:ln>
        <a:effectLst/>
      </c:spPr>
      <c:txPr>
        <a:bodyPr rot="0" spcFirstLastPara="1" vertOverflow="ellipsis" vert="horz" wrap="square" anchor="ctr" anchorCtr="1"/>
        <a:lstStyle/>
        <a:p>
          <a:pPr>
            <a:defRPr sz="14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Combined </a:t>
            </a:r>
            <a:r>
              <a:rPr lang="el-GR"/>
              <a:t>α </a:t>
            </a:r>
            <a:r>
              <a:rPr lang="en-US"/>
              <a:t> vs C</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2605415834260214"/>
          <c:y val="0.12127312690208203"/>
          <c:w val="0.84537711657380021"/>
          <c:h val="0.75302618231003338"/>
        </c:manualLayout>
      </c:layout>
      <c:scatterChart>
        <c:scatterStyle val="lineMarker"/>
        <c:varyColors val="0"/>
        <c:ser>
          <c:idx val="0"/>
          <c:order val="0"/>
          <c:tx>
            <c:v>α vs C - RS</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Graphs'!$H$2:$H$21</c:f>
              <c:numCache>
                <c:formatCode>General</c:formatCode>
                <c:ptCount val="20"/>
                <c:pt idx="0">
                  <c:v>820844.49999999953</c:v>
                </c:pt>
                <c:pt idx="1">
                  <c:v>2360158.669999999</c:v>
                </c:pt>
                <c:pt idx="2">
                  <c:v>3713021.1899999995</c:v>
                </c:pt>
                <c:pt idx="3">
                  <c:v>6363385.5899999999</c:v>
                </c:pt>
                <c:pt idx="4">
                  <c:v>170755.57</c:v>
                </c:pt>
                <c:pt idx="5">
                  <c:v>327330.67999999993</c:v>
                </c:pt>
                <c:pt idx="6">
                  <c:v>462387.2100000002</c:v>
                </c:pt>
                <c:pt idx="7">
                  <c:v>728892.55999999959</c:v>
                </c:pt>
                <c:pt idx="8">
                  <c:v>105746.76999999997</c:v>
                </c:pt>
                <c:pt idx="9">
                  <c:v>124049.19999999998</c:v>
                </c:pt>
                <c:pt idx="10">
                  <c:v>137323.81</c:v>
                </c:pt>
                <c:pt idx="11">
                  <c:v>165443.22</c:v>
                </c:pt>
                <c:pt idx="12">
                  <c:v>99489.87</c:v>
                </c:pt>
                <c:pt idx="13">
                  <c:v>103719.72999999998</c:v>
                </c:pt>
                <c:pt idx="14">
                  <c:v>104847.49999999999</c:v>
                </c:pt>
                <c:pt idx="15">
                  <c:v>109098.08999999998</c:v>
                </c:pt>
                <c:pt idx="16">
                  <c:v>98988.93</c:v>
                </c:pt>
                <c:pt idx="17">
                  <c:v>101686.78</c:v>
                </c:pt>
                <c:pt idx="18">
                  <c:v>101566.93999999999</c:v>
                </c:pt>
                <c:pt idx="19">
                  <c:v>104063.70999999998</c:v>
                </c:pt>
              </c:numCache>
            </c:numRef>
          </c:yVal>
          <c:smooth val="0"/>
          <c:extLst>
            <c:ext xmlns:c16="http://schemas.microsoft.com/office/drawing/2014/chart" uri="{C3380CC4-5D6E-409C-BE32-E72D297353CC}">
              <c16:uniqueId val="{00000000-58CA-44DA-B7A5-D5CD7A556542}"/>
            </c:ext>
          </c:extLst>
        </c:ser>
        <c:ser>
          <c:idx val="1"/>
          <c:order val="1"/>
          <c:tx>
            <c:v>α vs V Cost</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Graphs'!$L$2:$L$21</c:f>
              <c:numCache>
                <c:formatCode>General</c:formatCode>
                <c:ptCount val="20"/>
                <c:pt idx="0">
                  <c:v>601545.39999999991</c:v>
                </c:pt>
                <c:pt idx="1">
                  <c:v>1080557.9600000004</c:v>
                </c:pt>
                <c:pt idx="2">
                  <c:v>1583794.9500000002</c:v>
                </c:pt>
                <c:pt idx="3">
                  <c:v>2142479.459999999</c:v>
                </c:pt>
                <c:pt idx="4">
                  <c:v>149244.60999999999</c:v>
                </c:pt>
                <c:pt idx="5">
                  <c:v>197156.43</c:v>
                </c:pt>
                <c:pt idx="6">
                  <c:v>247448.58999999997</c:v>
                </c:pt>
                <c:pt idx="7">
                  <c:v>303322.65999999992</c:v>
                </c:pt>
                <c:pt idx="8">
                  <c:v>104007.03</c:v>
                </c:pt>
                <c:pt idx="9">
                  <c:v>108808.69999999998</c:v>
                </c:pt>
                <c:pt idx="10">
                  <c:v>113816.04</c:v>
                </c:pt>
                <c:pt idx="11">
                  <c:v>119412.54</c:v>
                </c:pt>
                <c:pt idx="12">
                  <c:v>99479.8</c:v>
                </c:pt>
                <c:pt idx="13">
                  <c:v>99959.89</c:v>
                </c:pt>
                <c:pt idx="14">
                  <c:v>100460.84000000001</c:v>
                </c:pt>
                <c:pt idx="15">
                  <c:v>101020.83</c:v>
                </c:pt>
                <c:pt idx="16">
                  <c:v>99597.91</c:v>
                </c:pt>
                <c:pt idx="17">
                  <c:v>99619.45</c:v>
                </c:pt>
                <c:pt idx="18">
                  <c:v>99642.37999999999</c:v>
                </c:pt>
                <c:pt idx="19">
                  <c:v>99672.25</c:v>
                </c:pt>
              </c:numCache>
            </c:numRef>
          </c:yVal>
          <c:smooth val="0"/>
          <c:extLst>
            <c:ext xmlns:c16="http://schemas.microsoft.com/office/drawing/2014/chart" uri="{C3380CC4-5D6E-409C-BE32-E72D297353CC}">
              <c16:uniqueId val="{00000001-58CA-44DA-B7A5-D5CD7A556542}"/>
            </c:ext>
          </c:extLst>
        </c:ser>
        <c:ser>
          <c:idx val="2"/>
          <c:order val="2"/>
          <c:tx>
            <c:v>α vs SS</c:v>
          </c:tx>
          <c:spPr>
            <a:ln w="25400" cap="rnd">
              <a:noFill/>
              <a:round/>
            </a:ln>
            <a:effectLst/>
          </c:spPr>
          <c:marker>
            <c:symbol val="circle"/>
            <c:size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Graphs'!$I$2:$I$21</c:f>
              <c:numCache>
                <c:formatCode>General</c:formatCode>
                <c:ptCount val="20"/>
                <c:pt idx="0">
                  <c:v>170689.58999999997</c:v>
                </c:pt>
                <c:pt idx="1">
                  <c:v>402494.64</c:v>
                </c:pt>
                <c:pt idx="2">
                  <c:v>490416.18000000017</c:v>
                </c:pt>
                <c:pt idx="3">
                  <c:v>754149.04</c:v>
                </c:pt>
                <c:pt idx="4">
                  <c:v>104144.29999999999</c:v>
                </c:pt>
                <c:pt idx="5">
                  <c:v>127740.09999999998</c:v>
                </c:pt>
                <c:pt idx="6">
                  <c:v>136393.41999999998</c:v>
                </c:pt>
                <c:pt idx="7">
                  <c:v>162904.39999999997</c:v>
                </c:pt>
                <c:pt idx="8">
                  <c:v>97489.88</c:v>
                </c:pt>
                <c:pt idx="9">
                  <c:v>100264.67</c:v>
                </c:pt>
                <c:pt idx="10">
                  <c:v>100991.28000000001</c:v>
                </c:pt>
                <c:pt idx="11">
                  <c:v>103780.02</c:v>
                </c:pt>
                <c:pt idx="12">
                  <c:v>96854.7</c:v>
                </c:pt>
                <c:pt idx="13">
                  <c:v>97517.12000000001</c:v>
                </c:pt>
                <c:pt idx="14">
                  <c:v>97450.970000000016</c:v>
                </c:pt>
                <c:pt idx="15">
                  <c:v>97867.62000000001</c:v>
                </c:pt>
                <c:pt idx="16">
                  <c:v>96801.05</c:v>
                </c:pt>
                <c:pt idx="17">
                  <c:v>97242.32</c:v>
                </c:pt>
                <c:pt idx="18">
                  <c:v>97093.99</c:v>
                </c:pt>
                <c:pt idx="19">
                  <c:v>97276.37000000001</c:v>
                </c:pt>
              </c:numCache>
            </c:numRef>
          </c:yVal>
          <c:smooth val="0"/>
          <c:extLst>
            <c:ext xmlns:c16="http://schemas.microsoft.com/office/drawing/2014/chart" uri="{C3380CC4-5D6E-409C-BE32-E72D297353CC}">
              <c16:uniqueId val="{00000002-58CA-44DA-B7A5-D5CD7A556542}"/>
            </c:ext>
          </c:extLst>
        </c:ser>
        <c:ser>
          <c:idx val="3"/>
          <c:order val="3"/>
          <c:tx>
            <c:v>α vs 4P</c:v>
          </c:tx>
          <c:spPr>
            <a:ln w="25400" cap="rnd">
              <a:noFill/>
              <a:round/>
            </a:ln>
            <a:effectLst/>
          </c:spPr>
          <c:marker>
            <c:symbol val="circle"/>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Graphs'!$J$2:$J$21</c:f>
              <c:numCache>
                <c:formatCode>General</c:formatCode>
                <c:ptCount val="20"/>
                <c:pt idx="0">
                  <c:v>2209395.5599999996</c:v>
                </c:pt>
                <c:pt idx="1">
                  <c:v>9867341.929999996</c:v>
                </c:pt>
                <c:pt idx="2">
                  <c:v>11875040.170000002</c:v>
                </c:pt>
                <c:pt idx="3">
                  <c:v>23208203.480000004</c:v>
                </c:pt>
                <c:pt idx="4">
                  <c:v>314555.52000000002</c:v>
                </c:pt>
                <c:pt idx="5">
                  <c:v>1101638.7300000004</c:v>
                </c:pt>
                <c:pt idx="6">
                  <c:v>1291632.8700000001</c:v>
                </c:pt>
                <c:pt idx="7">
                  <c:v>2429464.709999999</c:v>
                </c:pt>
                <c:pt idx="8">
                  <c:v>125071.34999999999</c:v>
                </c:pt>
                <c:pt idx="9">
                  <c:v>225016.46000000002</c:v>
                </c:pt>
                <c:pt idx="10">
                  <c:v>233292.3</c:v>
                </c:pt>
                <c:pt idx="11">
                  <c:v>351589.68000000017</c:v>
                </c:pt>
                <c:pt idx="12">
                  <c:v>107047.87999999999</c:v>
                </c:pt>
                <c:pt idx="13">
                  <c:v>137356.10999999999</c:v>
                </c:pt>
                <c:pt idx="14">
                  <c:v>127458.16999999998</c:v>
                </c:pt>
                <c:pt idx="15">
                  <c:v>143803.27999999997</c:v>
                </c:pt>
                <c:pt idx="16">
                  <c:v>105956.36999999998</c:v>
                </c:pt>
                <c:pt idx="17">
                  <c:v>128590.21999999997</c:v>
                </c:pt>
                <c:pt idx="18">
                  <c:v>116874.71999999997</c:v>
                </c:pt>
                <c:pt idx="19">
                  <c:v>123024.51</c:v>
                </c:pt>
              </c:numCache>
            </c:numRef>
          </c:yVal>
          <c:smooth val="0"/>
          <c:extLst>
            <c:ext xmlns:c16="http://schemas.microsoft.com/office/drawing/2014/chart" uri="{C3380CC4-5D6E-409C-BE32-E72D297353CC}">
              <c16:uniqueId val="{00000003-58CA-44DA-B7A5-D5CD7A556542}"/>
            </c:ext>
          </c:extLst>
        </c:ser>
        <c:ser>
          <c:idx val="4"/>
          <c:order val="4"/>
          <c:tx>
            <c:v>α vs 2P</c:v>
          </c:tx>
          <c:spPr>
            <a:ln w="25400" cap="rnd">
              <a:noFill/>
              <a:round/>
            </a:ln>
            <a:effectLst/>
          </c:spPr>
          <c:marker>
            <c:symbol val="circle"/>
            <c:size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Graphs'!$K$2:$K$21</c:f>
              <c:numCache>
                <c:formatCode>General</c:formatCode>
                <c:ptCount val="20"/>
                <c:pt idx="0">
                  <c:v>1845824.6400000006</c:v>
                </c:pt>
                <c:pt idx="1">
                  <c:v>6886751.0399999991</c:v>
                </c:pt>
                <c:pt idx="2">
                  <c:v>9218491.2300000042</c:v>
                </c:pt>
                <c:pt idx="3">
                  <c:v>16487944.660000004</c:v>
                </c:pt>
                <c:pt idx="4">
                  <c:v>278037.96999999997</c:v>
                </c:pt>
                <c:pt idx="5">
                  <c:v>796912.78999999957</c:v>
                </c:pt>
                <c:pt idx="6">
                  <c:v>1025147.0800000001</c:v>
                </c:pt>
                <c:pt idx="7">
                  <c:v>1756996.1100000003</c:v>
                </c:pt>
                <c:pt idx="8">
                  <c:v>121260.01999999999</c:v>
                </c:pt>
                <c:pt idx="9">
                  <c:v>187929.88999999996</c:v>
                </c:pt>
                <c:pt idx="10">
                  <c:v>205812.77999999997</c:v>
                </c:pt>
                <c:pt idx="11">
                  <c:v>283901.05999999994</c:v>
                </c:pt>
                <c:pt idx="12">
                  <c:v>106682.88999999997</c:v>
                </c:pt>
                <c:pt idx="13">
                  <c:v>127032.95999999999</c:v>
                </c:pt>
                <c:pt idx="14">
                  <c:v>123879.08999999998</c:v>
                </c:pt>
                <c:pt idx="15">
                  <c:v>136591.38999999998</c:v>
                </c:pt>
                <c:pt idx="16">
                  <c:v>105552.22999999998</c:v>
                </c:pt>
                <c:pt idx="17">
                  <c:v>120943.39</c:v>
                </c:pt>
                <c:pt idx="18">
                  <c:v>115685.69999999998</c:v>
                </c:pt>
                <c:pt idx="19">
                  <c:v>121860.50999999998</c:v>
                </c:pt>
              </c:numCache>
            </c:numRef>
          </c:yVal>
          <c:smooth val="0"/>
          <c:extLst>
            <c:ext xmlns:c16="http://schemas.microsoft.com/office/drawing/2014/chart" uri="{C3380CC4-5D6E-409C-BE32-E72D297353CC}">
              <c16:uniqueId val="{00000004-58CA-44DA-B7A5-D5CD7A556542}"/>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l-GR" sz="1400"/>
                  <a:t>α </a:t>
                </a:r>
                <a:r>
                  <a:rPr lang="en-US" sz="1400"/>
                  <a:t> (m2/Day)</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Cost ($)</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3"/>
        <c:crossBetween val="midCat"/>
      </c:valAx>
      <c:spPr>
        <a:noFill/>
        <a:ln>
          <a:noFill/>
        </a:ln>
        <a:effectLst/>
      </c:spPr>
    </c:plotArea>
    <c:legend>
      <c:legendPos val="b"/>
      <c:layout>
        <c:manualLayout>
          <c:xMode val="edge"/>
          <c:yMode val="edge"/>
          <c:x val="0.72145850107922727"/>
          <c:y val="0.9390333800299504"/>
          <c:w val="0.20387261096322942"/>
          <c:h val="2.386862533272450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Combined k vs C'</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8.2547811425820017E-2"/>
          <c:y val="0.12127312690208203"/>
          <c:w val="0.8888835191540001"/>
          <c:h val="0.74385492389621166"/>
        </c:manualLayout>
      </c:layout>
      <c:scatterChart>
        <c:scatterStyle val="lineMarker"/>
        <c:varyColors val="0"/>
        <c:ser>
          <c:idx val="0"/>
          <c:order val="0"/>
          <c:tx>
            <c:v>k vs C' - RS'</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Graphs'!$N$2:$N$21</c:f>
              <c:numCache>
                <c:formatCode>General</c:formatCode>
                <c:ptCount val="20"/>
                <c:pt idx="0">
                  <c:v>7.7623600229113352</c:v>
                </c:pt>
                <c:pt idx="1">
                  <c:v>22.318967000126808</c:v>
                </c:pt>
                <c:pt idx="2">
                  <c:v>35.112383952720265</c:v>
                </c:pt>
                <c:pt idx="3">
                  <c:v>60.175696997648259</c:v>
                </c:pt>
                <c:pt idx="4">
                  <c:v>1.6147592025742257</c:v>
                </c:pt>
                <c:pt idx="5">
                  <c:v>3.0954201248889213</c:v>
                </c:pt>
                <c:pt idx="6">
                  <c:v>4.3725894417389801</c:v>
                </c:pt>
                <c:pt idx="7">
                  <c:v>6.8928115724007437</c:v>
                </c:pt>
                <c:pt idx="8">
                  <c:v>1</c:v>
                </c:pt>
                <c:pt idx="9">
                  <c:v>1.1730779105593487</c:v>
                </c:pt>
                <c:pt idx="10">
                  <c:v>1.298609971727742</c:v>
                </c:pt>
                <c:pt idx="11">
                  <c:v>1.5645226799835119</c:v>
                </c:pt>
                <c:pt idx="12">
                  <c:v>0.94083128969329299</c:v>
                </c:pt>
                <c:pt idx="13">
                  <c:v>0.98083118756251375</c:v>
                </c:pt>
                <c:pt idx="14">
                  <c:v>0.99149600503164315</c:v>
                </c:pt>
                <c:pt idx="15">
                  <c:v>1.0316919372572799</c:v>
                </c:pt>
                <c:pt idx="16">
                  <c:v>0.93609412372595413</c:v>
                </c:pt>
                <c:pt idx="17">
                  <c:v>0.96160648689316963</c:v>
                </c:pt>
                <c:pt idx="18">
                  <c:v>0.96047321350808168</c:v>
                </c:pt>
                <c:pt idx="19">
                  <c:v>0.98408405287461742</c:v>
                </c:pt>
              </c:numCache>
            </c:numRef>
          </c:yVal>
          <c:smooth val="0"/>
          <c:extLst>
            <c:ext xmlns:c16="http://schemas.microsoft.com/office/drawing/2014/chart" uri="{C3380CC4-5D6E-409C-BE32-E72D297353CC}">
              <c16:uniqueId val="{00000000-14F4-4155-B042-65C68B36BF7C}"/>
            </c:ext>
          </c:extLst>
        </c:ser>
        <c:ser>
          <c:idx val="1"/>
          <c:order val="1"/>
          <c:tx>
            <c:v>k vs V C'</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Graphs'!$R$2:$R$21</c:f>
              <c:numCache>
                <c:formatCode>General</c:formatCode>
                <c:ptCount val="20"/>
                <c:pt idx="0">
                  <c:v>5.7836994287789958</c:v>
                </c:pt>
                <c:pt idx="1">
                  <c:v>10.389278109373958</c:v>
                </c:pt>
                <c:pt idx="2">
                  <c:v>15.227768257587975</c:v>
                </c:pt>
                <c:pt idx="3">
                  <c:v>20.599371600169711</c:v>
                </c:pt>
                <c:pt idx="4">
                  <c:v>1.4349473300025968</c:v>
                </c:pt>
                <c:pt idx="5">
                  <c:v>1.8956067681194242</c:v>
                </c:pt>
                <c:pt idx="6">
                  <c:v>2.3791525438232393</c:v>
                </c:pt>
                <c:pt idx="7">
                  <c:v>2.9163669032756721</c:v>
                </c:pt>
                <c:pt idx="8">
                  <c:v>1</c:v>
                </c:pt>
                <c:pt idx="9">
                  <c:v>1.0461667831491774</c:v>
                </c:pt>
                <c:pt idx="10">
                  <c:v>1.0943110287833429</c:v>
                </c:pt>
                <c:pt idx="11">
                  <c:v>1.1481198915111794</c:v>
                </c:pt>
                <c:pt idx="12">
                  <c:v>0.95647188464087485</c:v>
                </c:pt>
                <c:pt idx="13">
                  <c:v>0.96108782262122094</c:v>
                </c:pt>
                <c:pt idx="14">
                  <c:v>0.96590432396733195</c:v>
                </c:pt>
                <c:pt idx="15">
                  <c:v>0.97128847924991224</c:v>
                </c:pt>
                <c:pt idx="16">
                  <c:v>0.95760748095585468</c:v>
                </c:pt>
                <c:pt idx="17">
                  <c:v>0.95781458234121286</c:v>
                </c:pt>
                <c:pt idx="18">
                  <c:v>0.95803504820779894</c:v>
                </c:pt>
                <c:pt idx="19">
                  <c:v>0.95832224033317748</c:v>
                </c:pt>
              </c:numCache>
            </c:numRef>
          </c:yVal>
          <c:smooth val="0"/>
          <c:extLst>
            <c:ext xmlns:c16="http://schemas.microsoft.com/office/drawing/2014/chart" uri="{C3380CC4-5D6E-409C-BE32-E72D297353CC}">
              <c16:uniqueId val="{00000001-14F4-4155-B042-65C68B36BF7C}"/>
            </c:ext>
          </c:extLst>
        </c:ser>
        <c:ser>
          <c:idx val="2"/>
          <c:order val="2"/>
          <c:tx>
            <c:v>k vs C' - SS</c:v>
          </c:tx>
          <c:spPr>
            <a:ln w="25400" cap="rnd">
              <a:noFill/>
              <a:round/>
            </a:ln>
            <a:effectLst/>
          </c:spPr>
          <c:marker>
            <c:symbol val="circle"/>
            <c:size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Graphs'!$O$2:$O$21</c:f>
              <c:numCache>
                <c:formatCode>General</c:formatCode>
                <c:ptCount val="20"/>
                <c:pt idx="0">
                  <c:v>1.7508441901867144</c:v>
                </c:pt>
                <c:pt idx="1">
                  <c:v>4.1285786791408503</c:v>
                </c:pt>
                <c:pt idx="2">
                  <c:v>5.0304316714719528</c:v>
                </c:pt>
                <c:pt idx="3">
                  <c:v>7.7356648710614886</c:v>
                </c:pt>
                <c:pt idx="4">
                  <c:v>1.0682575463217308</c:v>
                </c:pt>
                <c:pt idx="5">
                  <c:v>1.3102908732680763</c:v>
                </c:pt>
                <c:pt idx="6">
                  <c:v>1.3990520862267959</c:v>
                </c:pt>
                <c:pt idx="7">
                  <c:v>1.6709877989387201</c:v>
                </c:pt>
                <c:pt idx="8">
                  <c:v>1</c:v>
                </c:pt>
                <c:pt idx="9">
                  <c:v>1.0284623388601974</c:v>
                </c:pt>
                <c:pt idx="10">
                  <c:v>1.035915522718871</c:v>
                </c:pt>
                <c:pt idx="11">
                  <c:v>1.0645209533543378</c:v>
                </c:pt>
                <c:pt idx="12">
                  <c:v>0.99348465707414957</c:v>
                </c:pt>
                <c:pt idx="13">
                  <c:v>1.0002794136170852</c:v>
                </c:pt>
                <c:pt idx="14">
                  <c:v>0.99960088165048522</c:v>
                </c:pt>
                <c:pt idx="15">
                  <c:v>1.003874658579947</c:v>
                </c:pt>
                <c:pt idx="16">
                  <c:v>0.99293434354417087</c:v>
                </c:pt>
                <c:pt idx="17">
                  <c:v>0.99746065950640217</c:v>
                </c:pt>
                <c:pt idx="18">
                  <c:v>0.99593916825007889</c:v>
                </c:pt>
                <c:pt idx="19">
                  <c:v>0.99780992652775857</c:v>
                </c:pt>
              </c:numCache>
            </c:numRef>
          </c:yVal>
          <c:smooth val="0"/>
          <c:extLst>
            <c:ext xmlns:c16="http://schemas.microsoft.com/office/drawing/2014/chart" uri="{C3380CC4-5D6E-409C-BE32-E72D297353CC}">
              <c16:uniqueId val="{00000002-14F4-4155-B042-65C68B36BF7C}"/>
            </c:ext>
          </c:extLst>
        </c:ser>
        <c:ser>
          <c:idx val="3"/>
          <c:order val="3"/>
          <c:tx>
            <c:v>k vs C' - 4P</c:v>
          </c:tx>
          <c:spPr>
            <a:ln w="25400" cap="rnd">
              <a:noFill/>
              <a:round/>
            </a:ln>
            <a:effectLst/>
          </c:spPr>
          <c:marker>
            <c:symbol val="circle"/>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Graphs'!$P$2:$P$21</c:f>
              <c:numCache>
                <c:formatCode>General</c:formatCode>
                <c:ptCount val="20"/>
                <c:pt idx="0">
                  <c:v>17.665081251621572</c:v>
                </c:pt>
                <c:pt idx="1">
                  <c:v>78.893702914376448</c:v>
                </c:pt>
                <c:pt idx="2">
                  <c:v>94.946126111215733</c:v>
                </c:pt>
                <c:pt idx="3">
                  <c:v>185.55971035732807</c:v>
                </c:pt>
                <c:pt idx="4">
                  <c:v>2.5150085930950619</c:v>
                </c:pt>
                <c:pt idx="5">
                  <c:v>8.8080821866878427</c:v>
                </c:pt>
                <c:pt idx="6">
                  <c:v>10.327168212384372</c:v>
                </c:pt>
                <c:pt idx="7">
                  <c:v>19.424630101138263</c:v>
                </c:pt>
                <c:pt idx="8">
                  <c:v>1</c:v>
                </c:pt>
                <c:pt idx="9">
                  <c:v>1.7991047510081248</c:v>
                </c:pt>
                <c:pt idx="10">
                  <c:v>1.865273701771029</c:v>
                </c:pt>
                <c:pt idx="11">
                  <c:v>2.8111128567813508</c:v>
                </c:pt>
                <c:pt idx="12">
                  <c:v>0.85589449542201312</c:v>
                </c:pt>
                <c:pt idx="13">
                  <c:v>1.0982220148739099</c:v>
                </c:pt>
                <c:pt idx="14">
                  <c:v>1.0190836670428518</c:v>
                </c:pt>
                <c:pt idx="15">
                  <c:v>1.1497699513117912</c:v>
                </c:pt>
                <c:pt idx="16">
                  <c:v>0.84716739684987796</c:v>
                </c:pt>
                <c:pt idx="17">
                  <c:v>1.0281349005987381</c:v>
                </c:pt>
                <c:pt idx="18">
                  <c:v>0.93446436773889452</c:v>
                </c:pt>
                <c:pt idx="19">
                  <c:v>0.98363462135812885</c:v>
                </c:pt>
              </c:numCache>
            </c:numRef>
          </c:yVal>
          <c:smooth val="0"/>
          <c:extLst>
            <c:ext xmlns:c16="http://schemas.microsoft.com/office/drawing/2014/chart" uri="{C3380CC4-5D6E-409C-BE32-E72D297353CC}">
              <c16:uniqueId val="{00000003-14F4-4155-B042-65C68B36BF7C}"/>
            </c:ext>
          </c:extLst>
        </c:ser>
        <c:ser>
          <c:idx val="4"/>
          <c:order val="4"/>
          <c:tx>
            <c:v>k vs C' - 2P</c:v>
          </c:tx>
          <c:spPr>
            <a:ln w="25400" cap="rnd">
              <a:noFill/>
              <a:round/>
            </a:ln>
            <a:effectLst/>
          </c:spPr>
          <c:marker>
            <c:symbol val="circle"/>
            <c:size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Graphs'!$Q$2:$Q$21</c:f>
              <c:numCache>
                <c:formatCode>General</c:formatCode>
                <c:ptCount val="20"/>
                <c:pt idx="0">
                  <c:v>15.222038063328711</c:v>
                </c:pt>
                <c:pt idx="1">
                  <c:v>56.793253374030449</c:v>
                </c:pt>
                <c:pt idx="2">
                  <c:v>76.022511211857008</c:v>
                </c:pt>
                <c:pt idx="3">
                  <c:v>135.97181214385421</c:v>
                </c:pt>
                <c:pt idx="4">
                  <c:v>2.292907175835861</c:v>
                </c:pt>
                <c:pt idx="5">
                  <c:v>6.5719335193908073</c:v>
                </c:pt>
                <c:pt idx="6">
                  <c:v>8.4541226366282984</c:v>
                </c:pt>
                <c:pt idx="7">
                  <c:v>14.489492167327702</c:v>
                </c:pt>
                <c:pt idx="8">
                  <c:v>1</c:v>
                </c:pt>
                <c:pt idx="9">
                  <c:v>1.5498091621624339</c:v>
                </c:pt>
                <c:pt idx="10">
                  <c:v>1.6972847274806651</c:v>
                </c:pt>
                <c:pt idx="11">
                  <c:v>2.3412585615605206</c:v>
                </c:pt>
                <c:pt idx="12">
                  <c:v>0.87978618179347146</c:v>
                </c:pt>
                <c:pt idx="13">
                  <c:v>1.0476079420075965</c:v>
                </c:pt>
                <c:pt idx="14">
                  <c:v>1.021598792413196</c:v>
                </c:pt>
                <c:pt idx="15">
                  <c:v>1.1264338402715091</c:v>
                </c:pt>
                <c:pt idx="16">
                  <c:v>0.87046192141482404</c:v>
                </c:pt>
                <c:pt idx="17">
                  <c:v>0.99738883434127756</c:v>
                </c:pt>
                <c:pt idx="18">
                  <c:v>0.95403002572488438</c:v>
                </c:pt>
                <c:pt idx="19">
                  <c:v>1.0049520856090901</c:v>
                </c:pt>
              </c:numCache>
            </c:numRef>
          </c:yVal>
          <c:smooth val="0"/>
          <c:extLst>
            <c:ext xmlns:c16="http://schemas.microsoft.com/office/drawing/2014/chart" uri="{C3380CC4-5D6E-409C-BE32-E72D297353CC}">
              <c16:uniqueId val="{00000004-14F4-4155-B042-65C68B36BF7C}"/>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0"/>
          <c:min val="1.0000000000000002E-2"/>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k (W/mK)</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max val="10000"/>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Normailzed Cost ($)</a:t>
                </a:r>
              </a:p>
            </c:rich>
          </c:tx>
          <c:layout>
            <c:manualLayout>
              <c:xMode val="edge"/>
              <c:yMode val="edge"/>
              <c:x val="5.4508160772962506E-2"/>
              <c:y val="0.31059187555683981"/>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
        <c:crossBetween val="midCat"/>
      </c:valAx>
      <c:spPr>
        <a:noFill/>
        <a:ln>
          <a:noFill/>
        </a:ln>
        <a:effectLst/>
      </c:spPr>
    </c:plotArea>
    <c:legend>
      <c:legendPos val="b"/>
      <c:layout>
        <c:manualLayout>
          <c:xMode val="edge"/>
          <c:yMode val="edge"/>
          <c:x val="0.59903207178442786"/>
          <c:y val="0.91823419375913073"/>
          <c:w val="0.40096792821557214"/>
          <c:h val="3.4965785731806441E-2"/>
        </c:manualLayout>
      </c:layout>
      <c:overlay val="0"/>
      <c:spPr>
        <a:noFill/>
        <a:ln>
          <a:noFill/>
        </a:ln>
        <a:effectLst/>
      </c:spPr>
      <c:txPr>
        <a:bodyPr rot="0" spcFirstLastPara="1" vertOverflow="ellipsis" vert="horz" wrap="square" anchor="ctr" anchorCtr="1"/>
        <a:lstStyle/>
        <a:p>
          <a:pPr>
            <a:defRPr sz="12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Combined </a:t>
            </a:r>
            <a:r>
              <a:rPr lang="el-GR"/>
              <a:t>α </a:t>
            </a:r>
            <a:r>
              <a:rPr lang="en-US"/>
              <a:t> vs Normalized</a:t>
            </a:r>
            <a:r>
              <a:rPr lang="en-US" baseline="0"/>
              <a:t> </a:t>
            </a:r>
            <a:r>
              <a:rPr lang="en-US"/>
              <a:t>C'</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2605415834260214"/>
          <c:y val="0.12127312690208203"/>
          <c:w val="0.84537711657380021"/>
          <c:h val="0.75302618231003338"/>
        </c:manualLayout>
      </c:layout>
      <c:scatterChart>
        <c:scatterStyle val="lineMarker"/>
        <c:varyColors val="0"/>
        <c:ser>
          <c:idx val="0"/>
          <c:order val="0"/>
          <c:tx>
            <c:v>α vs C' - RS</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Graphs'!$N$2:$N$21</c:f>
              <c:numCache>
                <c:formatCode>General</c:formatCode>
                <c:ptCount val="20"/>
                <c:pt idx="0">
                  <c:v>7.7623600229113352</c:v>
                </c:pt>
                <c:pt idx="1">
                  <c:v>22.318967000126808</c:v>
                </c:pt>
                <c:pt idx="2">
                  <c:v>35.112383952720265</c:v>
                </c:pt>
                <c:pt idx="3">
                  <c:v>60.175696997648259</c:v>
                </c:pt>
                <c:pt idx="4">
                  <c:v>1.6147592025742257</c:v>
                </c:pt>
                <c:pt idx="5">
                  <c:v>3.0954201248889213</c:v>
                </c:pt>
                <c:pt idx="6">
                  <c:v>4.3725894417389801</c:v>
                </c:pt>
                <c:pt idx="7">
                  <c:v>6.8928115724007437</c:v>
                </c:pt>
                <c:pt idx="8">
                  <c:v>1</c:v>
                </c:pt>
                <c:pt idx="9">
                  <c:v>1.1730779105593487</c:v>
                </c:pt>
                <c:pt idx="10">
                  <c:v>1.298609971727742</c:v>
                </c:pt>
                <c:pt idx="11">
                  <c:v>1.5645226799835119</c:v>
                </c:pt>
                <c:pt idx="12">
                  <c:v>0.94083128969329299</c:v>
                </c:pt>
                <c:pt idx="13">
                  <c:v>0.98083118756251375</c:v>
                </c:pt>
                <c:pt idx="14">
                  <c:v>0.99149600503164315</c:v>
                </c:pt>
                <c:pt idx="15">
                  <c:v>1.0316919372572799</c:v>
                </c:pt>
                <c:pt idx="16">
                  <c:v>0.93609412372595413</c:v>
                </c:pt>
                <c:pt idx="17">
                  <c:v>0.96160648689316963</c:v>
                </c:pt>
                <c:pt idx="18">
                  <c:v>0.96047321350808168</c:v>
                </c:pt>
                <c:pt idx="19">
                  <c:v>0.98408405287461742</c:v>
                </c:pt>
              </c:numCache>
            </c:numRef>
          </c:yVal>
          <c:smooth val="0"/>
          <c:extLst>
            <c:ext xmlns:c16="http://schemas.microsoft.com/office/drawing/2014/chart" uri="{C3380CC4-5D6E-409C-BE32-E72D297353CC}">
              <c16:uniqueId val="{00000000-E17E-449B-BC31-5C9B1A1A4565}"/>
            </c:ext>
          </c:extLst>
        </c:ser>
        <c:ser>
          <c:idx val="1"/>
          <c:order val="1"/>
          <c:tx>
            <c:v>α vs V C'</c:v>
          </c:tx>
          <c:spPr>
            <a:ln w="25400" cap="rnd">
              <a:noFill/>
              <a:round/>
            </a:ln>
            <a:effectLst/>
          </c:spPr>
          <c:marker>
            <c:symbol val="circle"/>
            <c:size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Graphs'!$R$2:$R$21</c:f>
              <c:numCache>
                <c:formatCode>General</c:formatCode>
                <c:ptCount val="20"/>
                <c:pt idx="0">
                  <c:v>5.7836994287789958</c:v>
                </c:pt>
                <c:pt idx="1">
                  <c:v>10.389278109373958</c:v>
                </c:pt>
                <c:pt idx="2">
                  <c:v>15.227768257587975</c:v>
                </c:pt>
                <c:pt idx="3">
                  <c:v>20.599371600169711</c:v>
                </c:pt>
                <c:pt idx="4">
                  <c:v>1.4349473300025968</c:v>
                </c:pt>
                <c:pt idx="5">
                  <c:v>1.8956067681194242</c:v>
                </c:pt>
                <c:pt idx="6">
                  <c:v>2.3791525438232393</c:v>
                </c:pt>
                <c:pt idx="7">
                  <c:v>2.9163669032756721</c:v>
                </c:pt>
                <c:pt idx="8">
                  <c:v>1</c:v>
                </c:pt>
                <c:pt idx="9">
                  <c:v>1.0461667831491774</c:v>
                </c:pt>
                <c:pt idx="10">
                  <c:v>1.0943110287833429</c:v>
                </c:pt>
                <c:pt idx="11">
                  <c:v>1.1481198915111794</c:v>
                </c:pt>
                <c:pt idx="12">
                  <c:v>0.95647188464087485</c:v>
                </c:pt>
                <c:pt idx="13">
                  <c:v>0.96108782262122094</c:v>
                </c:pt>
                <c:pt idx="14">
                  <c:v>0.96590432396733195</c:v>
                </c:pt>
                <c:pt idx="15">
                  <c:v>0.97128847924991224</c:v>
                </c:pt>
                <c:pt idx="16">
                  <c:v>0.95760748095585468</c:v>
                </c:pt>
                <c:pt idx="17">
                  <c:v>0.95781458234121286</c:v>
                </c:pt>
                <c:pt idx="18">
                  <c:v>0.95803504820779894</c:v>
                </c:pt>
                <c:pt idx="19">
                  <c:v>0.95832224033317748</c:v>
                </c:pt>
              </c:numCache>
            </c:numRef>
          </c:yVal>
          <c:smooth val="0"/>
          <c:extLst>
            <c:ext xmlns:c16="http://schemas.microsoft.com/office/drawing/2014/chart" uri="{C3380CC4-5D6E-409C-BE32-E72D297353CC}">
              <c16:uniqueId val="{00000001-E17E-449B-BC31-5C9B1A1A4565}"/>
            </c:ext>
          </c:extLst>
        </c:ser>
        <c:ser>
          <c:idx val="2"/>
          <c:order val="2"/>
          <c:tx>
            <c:v>α vs C' - SS</c:v>
          </c:tx>
          <c:spPr>
            <a:ln w="25400" cap="rnd">
              <a:noFill/>
              <a:round/>
            </a:ln>
            <a:effectLst/>
          </c:spPr>
          <c:marker>
            <c:symbol val="circle"/>
            <c:size val="5"/>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Graphs'!$O$2:$O$21</c:f>
              <c:numCache>
                <c:formatCode>General</c:formatCode>
                <c:ptCount val="20"/>
                <c:pt idx="0">
                  <c:v>1.7508441901867144</c:v>
                </c:pt>
                <c:pt idx="1">
                  <c:v>4.1285786791408503</c:v>
                </c:pt>
                <c:pt idx="2">
                  <c:v>5.0304316714719528</c:v>
                </c:pt>
                <c:pt idx="3">
                  <c:v>7.7356648710614886</c:v>
                </c:pt>
                <c:pt idx="4">
                  <c:v>1.0682575463217308</c:v>
                </c:pt>
                <c:pt idx="5">
                  <c:v>1.3102908732680763</c:v>
                </c:pt>
                <c:pt idx="6">
                  <c:v>1.3990520862267959</c:v>
                </c:pt>
                <c:pt idx="7">
                  <c:v>1.6709877989387201</c:v>
                </c:pt>
                <c:pt idx="8">
                  <c:v>1</c:v>
                </c:pt>
                <c:pt idx="9">
                  <c:v>1.0284623388601974</c:v>
                </c:pt>
                <c:pt idx="10">
                  <c:v>1.035915522718871</c:v>
                </c:pt>
                <c:pt idx="11">
                  <c:v>1.0645209533543378</c:v>
                </c:pt>
                <c:pt idx="12">
                  <c:v>0.99348465707414957</c:v>
                </c:pt>
                <c:pt idx="13">
                  <c:v>1.0002794136170852</c:v>
                </c:pt>
                <c:pt idx="14">
                  <c:v>0.99960088165048522</c:v>
                </c:pt>
                <c:pt idx="15">
                  <c:v>1.003874658579947</c:v>
                </c:pt>
                <c:pt idx="16">
                  <c:v>0.99293434354417087</c:v>
                </c:pt>
                <c:pt idx="17">
                  <c:v>0.99746065950640217</c:v>
                </c:pt>
                <c:pt idx="18">
                  <c:v>0.99593916825007889</c:v>
                </c:pt>
                <c:pt idx="19">
                  <c:v>0.99780992652775857</c:v>
                </c:pt>
              </c:numCache>
            </c:numRef>
          </c:yVal>
          <c:smooth val="0"/>
          <c:extLst>
            <c:ext xmlns:c16="http://schemas.microsoft.com/office/drawing/2014/chart" uri="{C3380CC4-5D6E-409C-BE32-E72D297353CC}">
              <c16:uniqueId val="{00000002-E17E-449B-BC31-5C9B1A1A4565}"/>
            </c:ext>
          </c:extLst>
        </c:ser>
        <c:ser>
          <c:idx val="3"/>
          <c:order val="3"/>
          <c:tx>
            <c:v>α vs C' - 4P</c:v>
          </c:tx>
          <c:spPr>
            <a:ln w="25400" cap="rnd">
              <a:noFill/>
              <a:round/>
            </a:ln>
            <a:effectLst/>
          </c:spPr>
          <c:marker>
            <c:symbol val="circle"/>
            <c:size val="5"/>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Graphs'!$P$2:$P$21</c:f>
              <c:numCache>
                <c:formatCode>General</c:formatCode>
                <c:ptCount val="20"/>
                <c:pt idx="0">
                  <c:v>17.665081251621572</c:v>
                </c:pt>
                <c:pt idx="1">
                  <c:v>78.893702914376448</c:v>
                </c:pt>
                <c:pt idx="2">
                  <c:v>94.946126111215733</c:v>
                </c:pt>
                <c:pt idx="3">
                  <c:v>185.55971035732807</c:v>
                </c:pt>
                <c:pt idx="4">
                  <c:v>2.5150085930950619</c:v>
                </c:pt>
                <c:pt idx="5">
                  <c:v>8.8080821866878427</c:v>
                </c:pt>
                <c:pt idx="6">
                  <c:v>10.327168212384372</c:v>
                </c:pt>
                <c:pt idx="7">
                  <c:v>19.424630101138263</c:v>
                </c:pt>
                <c:pt idx="8">
                  <c:v>1</c:v>
                </c:pt>
                <c:pt idx="9">
                  <c:v>1.7991047510081248</c:v>
                </c:pt>
                <c:pt idx="10">
                  <c:v>1.865273701771029</c:v>
                </c:pt>
                <c:pt idx="11">
                  <c:v>2.8111128567813508</c:v>
                </c:pt>
                <c:pt idx="12">
                  <c:v>0.85589449542201312</c:v>
                </c:pt>
                <c:pt idx="13">
                  <c:v>1.0982220148739099</c:v>
                </c:pt>
                <c:pt idx="14">
                  <c:v>1.0190836670428518</c:v>
                </c:pt>
                <c:pt idx="15">
                  <c:v>1.1497699513117912</c:v>
                </c:pt>
                <c:pt idx="16">
                  <c:v>0.84716739684987796</c:v>
                </c:pt>
                <c:pt idx="17">
                  <c:v>1.0281349005987381</c:v>
                </c:pt>
                <c:pt idx="18">
                  <c:v>0.93446436773889452</c:v>
                </c:pt>
                <c:pt idx="19">
                  <c:v>0.98363462135812885</c:v>
                </c:pt>
              </c:numCache>
            </c:numRef>
          </c:yVal>
          <c:smooth val="0"/>
          <c:extLst>
            <c:ext xmlns:c16="http://schemas.microsoft.com/office/drawing/2014/chart" uri="{C3380CC4-5D6E-409C-BE32-E72D297353CC}">
              <c16:uniqueId val="{00000003-E17E-449B-BC31-5C9B1A1A4565}"/>
            </c:ext>
          </c:extLst>
        </c:ser>
        <c:ser>
          <c:idx val="4"/>
          <c:order val="4"/>
          <c:tx>
            <c:v>α vs C' - 2P</c:v>
          </c:tx>
          <c:spPr>
            <a:ln w="25400" cap="rnd">
              <a:noFill/>
              <a:round/>
            </a:ln>
            <a:effectLst/>
          </c:spPr>
          <c:marker>
            <c:symbol val="circle"/>
            <c:size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Graphs'!$Q$2:$Q$21</c:f>
              <c:numCache>
                <c:formatCode>General</c:formatCode>
                <c:ptCount val="20"/>
                <c:pt idx="0">
                  <c:v>15.222038063328711</c:v>
                </c:pt>
                <c:pt idx="1">
                  <c:v>56.793253374030449</c:v>
                </c:pt>
                <c:pt idx="2">
                  <c:v>76.022511211857008</c:v>
                </c:pt>
                <c:pt idx="3">
                  <c:v>135.97181214385421</c:v>
                </c:pt>
                <c:pt idx="4">
                  <c:v>2.292907175835861</c:v>
                </c:pt>
                <c:pt idx="5">
                  <c:v>6.5719335193908073</c:v>
                </c:pt>
                <c:pt idx="6">
                  <c:v>8.4541226366282984</c:v>
                </c:pt>
                <c:pt idx="7">
                  <c:v>14.489492167327702</c:v>
                </c:pt>
                <c:pt idx="8">
                  <c:v>1</c:v>
                </c:pt>
                <c:pt idx="9">
                  <c:v>1.5498091621624339</c:v>
                </c:pt>
                <c:pt idx="10">
                  <c:v>1.6972847274806651</c:v>
                </c:pt>
                <c:pt idx="11">
                  <c:v>2.3412585615605206</c:v>
                </c:pt>
                <c:pt idx="12">
                  <c:v>0.87978618179347146</c:v>
                </c:pt>
                <c:pt idx="13">
                  <c:v>1.0476079420075965</c:v>
                </c:pt>
                <c:pt idx="14">
                  <c:v>1.021598792413196</c:v>
                </c:pt>
                <c:pt idx="15">
                  <c:v>1.1264338402715091</c:v>
                </c:pt>
                <c:pt idx="16">
                  <c:v>0.87046192141482404</c:v>
                </c:pt>
                <c:pt idx="17">
                  <c:v>0.99738883434127756</c:v>
                </c:pt>
                <c:pt idx="18">
                  <c:v>0.95403002572488438</c:v>
                </c:pt>
                <c:pt idx="19">
                  <c:v>1.0049520856090901</c:v>
                </c:pt>
              </c:numCache>
            </c:numRef>
          </c:yVal>
          <c:smooth val="0"/>
          <c:extLst>
            <c:ext xmlns:c16="http://schemas.microsoft.com/office/drawing/2014/chart" uri="{C3380CC4-5D6E-409C-BE32-E72D297353CC}">
              <c16:uniqueId val="{00000004-E17E-449B-BC31-5C9B1A1A4565}"/>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
          <c:min val="1.0000000000000002E-3"/>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l-GR" sz="1400"/>
                  <a:t>α </a:t>
                </a:r>
                <a:r>
                  <a:rPr lang="en-US" sz="1400"/>
                  <a:t> (m2/Day)</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1"/>
        <c:crossBetween val="midCat"/>
      </c:valAx>
      <c:valAx>
        <c:axId val="1145318720"/>
        <c:scaling>
          <c:logBase val="10"/>
          <c:orientation val="minMax"/>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Normalized Cost ($)</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 val="autoZero"/>
        <c:crossBetween val="midCat"/>
      </c:valAx>
      <c:spPr>
        <a:noFill/>
        <a:ln>
          <a:noFill/>
        </a:ln>
        <a:effectLst/>
      </c:spPr>
    </c:plotArea>
    <c:legend>
      <c:legendPos val="b"/>
      <c:layout>
        <c:manualLayout>
          <c:xMode val="edge"/>
          <c:yMode val="edge"/>
          <c:x val="0.72145850107922727"/>
          <c:y val="0.9390333800299504"/>
          <c:w val="0.27854149558503566"/>
          <c:h val="2.108910277289317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k vs 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386384303440247"/>
          <c:y val="0.12127312690208203"/>
          <c:w val="0.83279287512442712"/>
          <c:h val="0.75302618231003338"/>
        </c:manualLayout>
      </c:layout>
      <c:scatterChart>
        <c:scatterStyle val="lineMarker"/>
        <c:varyColors val="0"/>
        <c:ser>
          <c:idx val="0"/>
          <c:order val="0"/>
          <c:tx>
            <c:v>k vs Ground Temperature</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'Alt Graphs'!$A$2:$A$21</c:f>
              <c:numCache>
                <c:formatCode>General</c:formatCode>
                <c:ptCount val="20"/>
                <c:pt idx="0">
                  <c:v>0.01</c:v>
                </c:pt>
                <c:pt idx="1">
                  <c:v>0.01</c:v>
                </c:pt>
                <c:pt idx="2">
                  <c:v>0.01</c:v>
                </c:pt>
                <c:pt idx="3">
                  <c:v>0.01</c:v>
                </c:pt>
                <c:pt idx="4">
                  <c:v>0.1</c:v>
                </c:pt>
                <c:pt idx="5">
                  <c:v>0.1</c:v>
                </c:pt>
                <c:pt idx="6">
                  <c:v>0.1</c:v>
                </c:pt>
                <c:pt idx="7">
                  <c:v>0.1</c:v>
                </c:pt>
                <c:pt idx="8">
                  <c:v>1</c:v>
                </c:pt>
                <c:pt idx="9">
                  <c:v>1</c:v>
                </c:pt>
                <c:pt idx="10">
                  <c:v>1</c:v>
                </c:pt>
                <c:pt idx="11">
                  <c:v>1</c:v>
                </c:pt>
                <c:pt idx="12">
                  <c:v>10</c:v>
                </c:pt>
                <c:pt idx="13">
                  <c:v>10</c:v>
                </c:pt>
                <c:pt idx="14">
                  <c:v>10</c:v>
                </c:pt>
                <c:pt idx="15">
                  <c:v>10</c:v>
                </c:pt>
                <c:pt idx="16">
                  <c:v>100</c:v>
                </c:pt>
                <c:pt idx="17">
                  <c:v>100</c:v>
                </c:pt>
                <c:pt idx="18">
                  <c:v>100</c:v>
                </c:pt>
                <c:pt idx="19">
                  <c:v>100</c:v>
                </c:pt>
              </c:numCache>
            </c:numRef>
          </c:xVal>
          <c:yVal>
            <c:numRef>
              <c:f>'Alt Graphs'!$M$2:$M$21</c:f>
              <c:numCache>
                <c:formatCode>General</c:formatCode>
                <c:ptCount val="20"/>
                <c:pt idx="0">
                  <c:v>3.1</c:v>
                </c:pt>
                <c:pt idx="1">
                  <c:v>3.3</c:v>
                </c:pt>
                <c:pt idx="2">
                  <c:v>3.4</c:v>
                </c:pt>
                <c:pt idx="3">
                  <c:v>3.3</c:v>
                </c:pt>
                <c:pt idx="4">
                  <c:v>2.9</c:v>
                </c:pt>
                <c:pt idx="5">
                  <c:v>3.2</c:v>
                </c:pt>
                <c:pt idx="6">
                  <c:v>3.4</c:v>
                </c:pt>
                <c:pt idx="7">
                  <c:v>3.3</c:v>
                </c:pt>
                <c:pt idx="8">
                  <c:v>2.1</c:v>
                </c:pt>
                <c:pt idx="9">
                  <c:v>2.7</c:v>
                </c:pt>
                <c:pt idx="10">
                  <c:v>2.9</c:v>
                </c:pt>
                <c:pt idx="11">
                  <c:v>3</c:v>
                </c:pt>
                <c:pt idx="12">
                  <c:v>0.5</c:v>
                </c:pt>
                <c:pt idx="13">
                  <c:v>1</c:v>
                </c:pt>
                <c:pt idx="14">
                  <c:v>1.3</c:v>
                </c:pt>
                <c:pt idx="15">
                  <c:v>1.5</c:v>
                </c:pt>
                <c:pt idx="16">
                  <c:v>0.1</c:v>
                </c:pt>
                <c:pt idx="17">
                  <c:v>0.1</c:v>
                </c:pt>
                <c:pt idx="18">
                  <c:v>0.2</c:v>
                </c:pt>
                <c:pt idx="19">
                  <c:v>0.3</c:v>
                </c:pt>
              </c:numCache>
            </c:numRef>
          </c:yVal>
          <c:smooth val="0"/>
          <c:extLst>
            <c:ext xmlns:c16="http://schemas.microsoft.com/office/drawing/2014/chart" uri="{C3380CC4-5D6E-409C-BE32-E72D297353CC}">
              <c16:uniqueId val="{00000000-6228-46D9-9B33-EDF42380E205}"/>
            </c:ext>
          </c:extLst>
        </c:ser>
        <c:dLbls>
          <c:showLegendKey val="0"/>
          <c:showVal val="0"/>
          <c:showCatName val="0"/>
          <c:showSerName val="0"/>
          <c:showPercent val="0"/>
          <c:showBubbleSize val="0"/>
        </c:dLbls>
        <c:axId val="1145320160"/>
        <c:axId val="1145318720"/>
      </c:scatterChart>
      <c:valAx>
        <c:axId val="1145320160"/>
        <c:scaling>
          <c:logBase val="10"/>
          <c:orientation val="minMax"/>
          <c:min val="1.0000000000000002E-2"/>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k (W/mK)</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0.1"/>
        <c:crossBetween val="midCat"/>
      </c:valAx>
      <c:valAx>
        <c:axId val="1145318720"/>
        <c:scaling>
          <c:orientation val="minMax"/>
          <c:max val="4"/>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Ground Temperature</a:t>
                </a:r>
                <a:r>
                  <a:rPr lang="en-US" sz="1400" baseline="0"/>
                  <a:t> (degC)</a:t>
                </a:r>
                <a:endParaRPr lang="en-US" sz="1400"/>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2"/>
        <c:crossBetween val="midCat"/>
      </c:valAx>
      <c:spPr>
        <a:noFill/>
        <a:ln>
          <a:noFill/>
        </a:ln>
        <a:effectLst/>
      </c:spPr>
    </c:plotArea>
    <c:legend>
      <c:legendPos val="b"/>
      <c:layout>
        <c:manualLayout>
          <c:xMode val="edge"/>
          <c:yMode val="edge"/>
          <c:x val="0.70581993063204207"/>
          <c:y val="0.92740546603186236"/>
          <c:w val="0.21285711394044896"/>
          <c:h val="5.244791953453371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l-GR"/>
              <a:t>α</a:t>
            </a:r>
            <a:r>
              <a:rPr lang="en-US"/>
              <a:t> vs 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lotArea>
      <c:layout>
        <c:manualLayout>
          <c:layoutTarget val="inner"/>
          <c:xMode val="edge"/>
          <c:yMode val="edge"/>
          <c:x val="0.1386384303440247"/>
          <c:y val="0.12127312690208203"/>
          <c:w val="0.83279287512442712"/>
          <c:h val="0.75302618231003338"/>
        </c:manualLayout>
      </c:layout>
      <c:scatterChart>
        <c:scatterStyle val="lineMarker"/>
        <c:varyColors val="0"/>
        <c:ser>
          <c:idx val="0"/>
          <c:order val="0"/>
          <c:tx>
            <c:v>α vs Ground Temperature</c:v>
          </c:tx>
          <c:spPr>
            <a:ln w="25400" cap="rnd">
              <a:noFill/>
              <a:round/>
            </a:ln>
            <a:effectLst/>
          </c:spPr>
          <c:marker>
            <c:symbol val="circle"/>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c:spPr>
          </c:marker>
          <c:xVal>
            <c:numRef>
              <c:f>'Alt Graphs'!$B$2:$B$21</c:f>
              <c:numCache>
                <c:formatCode>General</c:formatCode>
                <c:ptCount val="20"/>
                <c:pt idx="0">
                  <c:v>0.01</c:v>
                </c:pt>
                <c:pt idx="1">
                  <c:v>0.1</c:v>
                </c:pt>
                <c:pt idx="2">
                  <c:v>1</c:v>
                </c:pt>
                <c:pt idx="3">
                  <c:v>10</c:v>
                </c:pt>
                <c:pt idx="4">
                  <c:v>0.01</c:v>
                </c:pt>
                <c:pt idx="5">
                  <c:v>0.1</c:v>
                </c:pt>
                <c:pt idx="6">
                  <c:v>1</c:v>
                </c:pt>
                <c:pt idx="7">
                  <c:v>10</c:v>
                </c:pt>
                <c:pt idx="8">
                  <c:v>0.01</c:v>
                </c:pt>
                <c:pt idx="9">
                  <c:v>0.1</c:v>
                </c:pt>
                <c:pt idx="10">
                  <c:v>1</c:v>
                </c:pt>
                <c:pt idx="11">
                  <c:v>10</c:v>
                </c:pt>
                <c:pt idx="12">
                  <c:v>0.01</c:v>
                </c:pt>
                <c:pt idx="13">
                  <c:v>0.1</c:v>
                </c:pt>
                <c:pt idx="14">
                  <c:v>1</c:v>
                </c:pt>
                <c:pt idx="15">
                  <c:v>10</c:v>
                </c:pt>
                <c:pt idx="16">
                  <c:v>0.01</c:v>
                </c:pt>
                <c:pt idx="17">
                  <c:v>0.1</c:v>
                </c:pt>
                <c:pt idx="18">
                  <c:v>1</c:v>
                </c:pt>
                <c:pt idx="19">
                  <c:v>10</c:v>
                </c:pt>
              </c:numCache>
            </c:numRef>
          </c:xVal>
          <c:yVal>
            <c:numRef>
              <c:f>'Alt Graphs'!$M$2:$M$21</c:f>
              <c:numCache>
                <c:formatCode>General</c:formatCode>
                <c:ptCount val="20"/>
                <c:pt idx="0">
                  <c:v>3.1</c:v>
                </c:pt>
                <c:pt idx="1">
                  <c:v>3.3</c:v>
                </c:pt>
                <c:pt idx="2">
                  <c:v>3.4</c:v>
                </c:pt>
                <c:pt idx="3">
                  <c:v>3.3</c:v>
                </c:pt>
                <c:pt idx="4">
                  <c:v>2.9</c:v>
                </c:pt>
                <c:pt idx="5">
                  <c:v>3.2</c:v>
                </c:pt>
                <c:pt idx="6">
                  <c:v>3.4</c:v>
                </c:pt>
                <c:pt idx="7">
                  <c:v>3.3</c:v>
                </c:pt>
                <c:pt idx="8">
                  <c:v>2.1</c:v>
                </c:pt>
                <c:pt idx="9">
                  <c:v>2.7</c:v>
                </c:pt>
                <c:pt idx="10">
                  <c:v>2.9</c:v>
                </c:pt>
                <c:pt idx="11">
                  <c:v>3</c:v>
                </c:pt>
                <c:pt idx="12">
                  <c:v>0.5</c:v>
                </c:pt>
                <c:pt idx="13">
                  <c:v>1</c:v>
                </c:pt>
                <c:pt idx="14">
                  <c:v>1.3</c:v>
                </c:pt>
                <c:pt idx="15">
                  <c:v>1.5</c:v>
                </c:pt>
                <c:pt idx="16">
                  <c:v>0.1</c:v>
                </c:pt>
                <c:pt idx="17">
                  <c:v>0.1</c:v>
                </c:pt>
                <c:pt idx="18">
                  <c:v>0.2</c:v>
                </c:pt>
                <c:pt idx="19">
                  <c:v>0.3</c:v>
                </c:pt>
              </c:numCache>
            </c:numRef>
          </c:yVal>
          <c:smooth val="0"/>
          <c:extLst>
            <c:ext xmlns:c16="http://schemas.microsoft.com/office/drawing/2014/chart" uri="{C3380CC4-5D6E-409C-BE32-E72D297353CC}">
              <c16:uniqueId val="{00000000-1EAF-4545-9EE8-144230F62D50}"/>
            </c:ext>
          </c:extLst>
        </c:ser>
        <c:dLbls>
          <c:showLegendKey val="0"/>
          <c:showVal val="0"/>
          <c:showCatName val="0"/>
          <c:showSerName val="0"/>
          <c:showPercent val="0"/>
          <c:showBubbleSize val="0"/>
        </c:dLbls>
        <c:axId val="1145320160"/>
        <c:axId val="1145318720"/>
      </c:scatterChart>
      <c:valAx>
        <c:axId val="1145320160"/>
        <c:scaling>
          <c:logBase val="10"/>
          <c:orientation val="minMax"/>
          <c:max val="100"/>
          <c:min val="1.0000000000000002E-3"/>
        </c:scaling>
        <c:delete val="0"/>
        <c:axPos val="b"/>
        <c:majorGridlines>
          <c:spPr>
            <a:ln w="9525" cap="flat" cmpd="sng" algn="ctr">
              <a:solidFill>
                <a:schemeClr val="tx2">
                  <a:lumMod val="15000"/>
                  <a:lumOff val="85000"/>
                </a:schemeClr>
              </a:solidFill>
              <a:round/>
            </a:ln>
            <a:effectLst/>
          </c:spPr>
        </c:majorGridlines>
        <c:title>
          <c:tx>
            <c:rich>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l-GR" sz="1400"/>
                  <a:t>α</a:t>
                </a:r>
                <a:r>
                  <a:rPr lang="en-US" sz="1400"/>
                  <a:t> (m2/Day)</a:t>
                </a:r>
              </a:p>
            </c:rich>
          </c:tx>
          <c:layout>
            <c:manualLayout>
              <c:xMode val="edge"/>
              <c:yMode val="edge"/>
              <c:x val="0.5104478540130174"/>
              <c:y val="0.93294430220762281"/>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18720"/>
        <c:crossesAt val="0.1"/>
        <c:crossBetween val="midCat"/>
      </c:valAx>
      <c:valAx>
        <c:axId val="1145318720"/>
        <c:scaling>
          <c:orientation val="minMax"/>
          <c:max val="4"/>
        </c:scaling>
        <c:delete val="0"/>
        <c:axPos val="l"/>
        <c:majorGridlines>
          <c:spPr>
            <a:ln w="9525" cap="flat" cmpd="sng" algn="ctr">
              <a:solidFill>
                <a:schemeClr val="tx2">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r>
                  <a:rPr lang="en-US" sz="1400"/>
                  <a:t>Ground Temperature</a:t>
                </a:r>
                <a:r>
                  <a:rPr lang="en-US" sz="1400" baseline="0"/>
                  <a:t> (degC)</a:t>
                </a:r>
                <a:endParaRPr lang="en-US" sz="1400"/>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tx2"/>
                  </a:solidFill>
                  <a:latin typeface="+mn-lt"/>
                  <a:ea typeface="+mn-ea"/>
                  <a:cs typeface="+mn-cs"/>
                </a:defRPr>
              </a:pPr>
              <a:endParaRPr lang="en-US"/>
            </a:p>
          </c:txPr>
        </c:title>
        <c:numFmt formatCode="General" sourceLinked="1"/>
        <c:majorTickMark val="none"/>
        <c:minorTickMark val="none"/>
        <c:tickLblPos val="nextTo"/>
        <c:spPr>
          <a:noFill/>
          <a:ln>
            <a:solidFill>
              <a:schemeClr val="tx2">
                <a:lumMod val="40000"/>
                <a:lumOff val="60000"/>
              </a:schemeClr>
            </a:solid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145320160"/>
        <c:crossesAt val="1.0000000000000002E-3"/>
        <c:crossBetween val="midCat"/>
      </c:valAx>
      <c:spPr>
        <a:noFill/>
        <a:ln>
          <a:noFill/>
        </a:ln>
        <a:effectLst/>
      </c:spPr>
    </c:plotArea>
    <c:legend>
      <c:legendPos val="b"/>
      <c:layout>
        <c:manualLayout>
          <c:xMode val="edge"/>
          <c:yMode val="edge"/>
          <c:x val="0.70581993063204207"/>
          <c:y val="0.92740546603186236"/>
          <c:w val="0.21285711394044896"/>
          <c:h val="5.160586578053890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strRef>
              <c:f>'Detailed Solution k vs a'!$G$62</c:f>
              <c:strCache>
                <c:ptCount val="1"/>
                <c:pt idx="0">
                  <c:v>Existing soil condition</c:v>
                </c:pt>
              </c:strCache>
            </c:strRef>
          </c:tx>
          <c:spPr>
            <a:solidFill>
              <a:schemeClr val="accent1"/>
            </a:solidFill>
            <a:ln>
              <a:noFill/>
            </a:ln>
            <a:effectLst/>
          </c:spPr>
          <c:invertIfNegative val="0"/>
          <c:cat>
            <c:strRef>
              <c:f>[1]Sheet1!$D$668:$D$671</c:f>
              <c:strCache>
                <c:ptCount val="4"/>
                <c:pt idx="0">
                  <c:v>Horizontal slinky</c:v>
                </c:pt>
                <c:pt idx="1">
                  <c:v>Vertical slinky</c:v>
                </c:pt>
                <c:pt idx="2">
                  <c:v>4 pipes/trench</c:v>
                </c:pt>
                <c:pt idx="3">
                  <c:v>2 pipes/trench</c:v>
                </c:pt>
              </c:strCache>
            </c:strRef>
          </c:cat>
          <c:val>
            <c:numRef>
              <c:f>'Detailed Solution k vs a'!$G$68:$G$71</c:f>
              <c:numCache>
                <c:formatCode>General</c:formatCode>
                <c:ptCount val="4"/>
                <c:pt idx="0">
                  <c:v>311.2</c:v>
                </c:pt>
                <c:pt idx="1">
                  <c:v>412.2</c:v>
                </c:pt>
                <c:pt idx="2">
                  <c:v>516.9</c:v>
                </c:pt>
                <c:pt idx="3">
                  <c:v>933.4</c:v>
                </c:pt>
              </c:numCache>
            </c:numRef>
          </c:val>
          <c:extLst>
            <c:ext xmlns:c16="http://schemas.microsoft.com/office/drawing/2014/chart" uri="{C3380CC4-5D6E-409C-BE32-E72D297353CC}">
              <c16:uniqueId val="{00000000-F074-462E-A812-D4E93D8A276B}"/>
            </c:ext>
          </c:extLst>
        </c:ser>
        <c:ser>
          <c:idx val="1"/>
          <c:order val="1"/>
          <c:tx>
            <c:strRef>
              <c:f>'Detailed Solution k vs a'!$H$62</c:f>
              <c:strCache>
                <c:ptCount val="1"/>
                <c:pt idx="0">
                  <c:v>Saturated soil </c:v>
                </c:pt>
              </c:strCache>
            </c:strRef>
          </c:tx>
          <c:spPr>
            <a:solidFill>
              <a:schemeClr val="accent2"/>
            </a:solidFill>
            <a:ln>
              <a:noFill/>
            </a:ln>
            <a:effectLst/>
          </c:spPr>
          <c:invertIfNegative val="0"/>
          <c:val>
            <c:numRef>
              <c:f>'Detailed Solution k vs a'!$H$68:$H$71</c:f>
              <c:numCache>
                <c:formatCode>General</c:formatCode>
                <c:ptCount val="4"/>
                <c:pt idx="0">
                  <c:v>342.5</c:v>
                </c:pt>
                <c:pt idx="1">
                  <c:v>506</c:v>
                </c:pt>
                <c:pt idx="2">
                  <c:v>575.29999999999995</c:v>
                </c:pt>
                <c:pt idx="3">
                  <c:v>1056.0999999999999</c:v>
                </c:pt>
              </c:numCache>
            </c:numRef>
          </c:val>
          <c:extLst>
            <c:ext xmlns:c16="http://schemas.microsoft.com/office/drawing/2014/chart" uri="{C3380CC4-5D6E-409C-BE32-E72D297353CC}">
              <c16:uniqueId val="{00000001-F074-462E-A812-D4E93D8A276B}"/>
            </c:ext>
          </c:extLst>
        </c:ser>
        <c:dLbls>
          <c:showLegendKey val="0"/>
          <c:showVal val="0"/>
          <c:showCatName val="0"/>
          <c:showSerName val="0"/>
          <c:showPercent val="0"/>
          <c:showBubbleSize val="0"/>
        </c:dLbls>
        <c:gapWidth val="219"/>
        <c:overlap val="-27"/>
        <c:axId val="572728144"/>
        <c:axId val="572728864"/>
      </c:barChart>
      <c:catAx>
        <c:axId val="5727281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Ashrae 90.1 - 2010</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728864"/>
        <c:crosses val="autoZero"/>
        <c:auto val="1"/>
        <c:lblAlgn val="ctr"/>
        <c:lblOffset val="100"/>
        <c:noMultiLvlLbl val="0"/>
      </c:catAx>
      <c:valAx>
        <c:axId val="5727288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Length (ft)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7281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2"/>
          <c:order val="0"/>
          <c:tx>
            <c:strRef>
              <c:f>'Detailed Solution k vs a'!$G$85</c:f>
              <c:strCache>
                <c:ptCount val="1"/>
                <c:pt idx="0">
                  <c:v>Existing soil condition</c:v>
                </c:pt>
              </c:strCache>
            </c:strRef>
          </c:tx>
          <c:invertIfNegative val="0"/>
          <c:cat>
            <c:strRef>
              <c:f>[1]Sheet1!$D$664:$D$667</c:f>
              <c:strCache>
                <c:ptCount val="4"/>
                <c:pt idx="0">
                  <c:v>Horizontal slinky</c:v>
                </c:pt>
                <c:pt idx="1">
                  <c:v>Vertical slinky</c:v>
                </c:pt>
                <c:pt idx="2">
                  <c:v>4 pipes/trench</c:v>
                </c:pt>
                <c:pt idx="3">
                  <c:v>2 pipes/trench</c:v>
                </c:pt>
              </c:strCache>
            </c:strRef>
          </c:cat>
          <c:val>
            <c:numRef>
              <c:f>'Detailed Solution k vs a'!$G$87:$G$90</c:f>
              <c:numCache>
                <c:formatCode>General</c:formatCode>
                <c:ptCount val="4"/>
                <c:pt idx="0">
                  <c:v>210.4</c:v>
                </c:pt>
                <c:pt idx="1">
                  <c:v>232</c:v>
                </c:pt>
                <c:pt idx="2">
                  <c:v>307.10000000000002</c:v>
                </c:pt>
                <c:pt idx="3">
                  <c:v>536</c:v>
                </c:pt>
              </c:numCache>
            </c:numRef>
          </c:val>
          <c:extLst>
            <c:ext xmlns:c16="http://schemas.microsoft.com/office/drawing/2014/chart" uri="{C3380CC4-5D6E-409C-BE32-E72D297353CC}">
              <c16:uniqueId val="{00000000-D453-4093-B5DB-D2334834E353}"/>
            </c:ext>
          </c:extLst>
        </c:ser>
        <c:ser>
          <c:idx val="3"/>
          <c:order val="1"/>
          <c:tx>
            <c:strRef>
              <c:f>'Detailed Solution k vs a'!$H$85</c:f>
              <c:strCache>
                <c:ptCount val="1"/>
                <c:pt idx="0">
                  <c:v>Saturated soil </c:v>
                </c:pt>
              </c:strCache>
            </c:strRef>
          </c:tx>
          <c:invertIfNegative val="0"/>
          <c:cat>
            <c:strRef>
              <c:f>[1]Sheet1!$D$664:$D$667</c:f>
              <c:strCache>
                <c:ptCount val="4"/>
                <c:pt idx="0">
                  <c:v>Horizontal slinky</c:v>
                </c:pt>
                <c:pt idx="1">
                  <c:v>Vertical slinky</c:v>
                </c:pt>
                <c:pt idx="2">
                  <c:v>4 pipes/trench</c:v>
                </c:pt>
                <c:pt idx="3">
                  <c:v>2 pipes/trench</c:v>
                </c:pt>
              </c:strCache>
            </c:strRef>
          </c:cat>
          <c:val>
            <c:numRef>
              <c:f>'Detailed Solution k vs a'!$H$87:$H$90</c:f>
              <c:numCache>
                <c:formatCode>General</c:formatCode>
                <c:ptCount val="4"/>
                <c:pt idx="0">
                  <c:v>166.6</c:v>
                </c:pt>
                <c:pt idx="1">
                  <c:v>184.2</c:v>
                </c:pt>
                <c:pt idx="2">
                  <c:v>219</c:v>
                </c:pt>
                <c:pt idx="3">
                  <c:v>391.7</c:v>
                </c:pt>
              </c:numCache>
            </c:numRef>
          </c:val>
          <c:extLst>
            <c:ext xmlns:c16="http://schemas.microsoft.com/office/drawing/2014/chart" uri="{C3380CC4-5D6E-409C-BE32-E72D297353CC}">
              <c16:uniqueId val="{00000001-D453-4093-B5DB-D2334834E353}"/>
            </c:ext>
          </c:extLst>
        </c:ser>
        <c:dLbls>
          <c:showLegendKey val="0"/>
          <c:showVal val="0"/>
          <c:showCatName val="0"/>
          <c:showSerName val="0"/>
          <c:showPercent val="0"/>
          <c:showBubbleSize val="0"/>
        </c:dLbls>
        <c:gapWidth val="219"/>
        <c:overlap val="-27"/>
        <c:axId val="662275288"/>
        <c:axId val="662269528"/>
      </c:barChart>
      <c:catAx>
        <c:axId val="66227528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Ashrae 90.1 - 2004</a:t>
                </a:r>
              </a:p>
            </c:rich>
          </c:tx>
          <c:overlay val="0"/>
          <c:spPr>
            <a:noFill/>
            <a:ln>
              <a:noFill/>
            </a:ln>
            <a:effectLst/>
          </c:sp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269528"/>
        <c:crosses val="autoZero"/>
        <c:auto val="1"/>
        <c:lblAlgn val="ctr"/>
        <c:lblOffset val="100"/>
        <c:noMultiLvlLbl val="0"/>
      </c:catAx>
      <c:valAx>
        <c:axId val="6622695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Length (ft)</a:t>
                </a:r>
              </a:p>
            </c:rich>
          </c:tx>
          <c:overlay val="0"/>
          <c:spPr>
            <a:noFill/>
            <a:ln>
              <a:noFill/>
            </a:ln>
            <a:effectLst/>
          </c:sp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2275288"/>
        <c:crosses val="autoZero"/>
        <c:crossBetween val="between"/>
      </c:valAx>
    </c:plotArea>
    <c:legend>
      <c:legendPos val="b"/>
      <c:overlay val="0"/>
    </c:legend>
    <c:plotVisOnly val="1"/>
    <c:dispBlanksAs val="gap"/>
    <c:showDLblsOverMax val="0"/>
    <c:extLst/>
  </c:chart>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clustered"/>
        <c:varyColors val="0"/>
        <c:ser>
          <c:idx val="0"/>
          <c:order val="0"/>
          <c:tx>
            <c:strRef>
              <c:f>'Detailed Solution k vs a'!$G$85</c:f>
              <c:strCache>
                <c:ptCount val="1"/>
                <c:pt idx="0">
                  <c:v>Existing soil condition</c:v>
                </c:pt>
              </c:strCache>
            </c:strRef>
          </c:tx>
          <c:spPr>
            <a:solidFill>
              <a:schemeClr val="accent1"/>
            </a:solidFill>
            <a:ln>
              <a:noFill/>
            </a:ln>
            <a:effectLst/>
          </c:spPr>
          <c:invertIfNegative val="0"/>
          <c:cat>
            <c:strRef>
              <c:f>[1]Sheet1!$D$668:$D$671</c:f>
              <c:strCache>
                <c:ptCount val="4"/>
                <c:pt idx="0">
                  <c:v>Horizontal slinky</c:v>
                </c:pt>
                <c:pt idx="1">
                  <c:v>Vertical slinky</c:v>
                </c:pt>
                <c:pt idx="2">
                  <c:v>4 pipes/trench</c:v>
                </c:pt>
                <c:pt idx="3">
                  <c:v>2 pipes/trench</c:v>
                </c:pt>
              </c:strCache>
            </c:strRef>
          </c:cat>
          <c:val>
            <c:numRef>
              <c:f>'Detailed Solution k vs a'!$G$91:$G$94</c:f>
              <c:numCache>
                <c:formatCode>General</c:formatCode>
                <c:ptCount val="4"/>
                <c:pt idx="0">
                  <c:v>192.7</c:v>
                </c:pt>
                <c:pt idx="1">
                  <c:v>212.5</c:v>
                </c:pt>
                <c:pt idx="2">
                  <c:v>281.10000000000002</c:v>
                </c:pt>
                <c:pt idx="3">
                  <c:v>490.9</c:v>
                </c:pt>
              </c:numCache>
            </c:numRef>
          </c:val>
          <c:extLst>
            <c:ext xmlns:c16="http://schemas.microsoft.com/office/drawing/2014/chart" uri="{C3380CC4-5D6E-409C-BE32-E72D297353CC}">
              <c16:uniqueId val="{00000000-F883-425A-901F-0839147CC398}"/>
            </c:ext>
          </c:extLst>
        </c:ser>
        <c:ser>
          <c:idx val="1"/>
          <c:order val="1"/>
          <c:tx>
            <c:strRef>
              <c:f>'Detailed Solution k vs a'!$H$85</c:f>
              <c:strCache>
                <c:ptCount val="1"/>
                <c:pt idx="0">
                  <c:v>Saturated soil </c:v>
                </c:pt>
              </c:strCache>
            </c:strRef>
          </c:tx>
          <c:spPr>
            <a:solidFill>
              <a:schemeClr val="accent2"/>
            </a:solidFill>
            <a:ln>
              <a:noFill/>
            </a:ln>
            <a:effectLst/>
          </c:spPr>
          <c:invertIfNegative val="0"/>
          <c:val>
            <c:numRef>
              <c:f>'Detailed Solution k vs a'!$H$91:$H$94</c:f>
              <c:numCache>
                <c:formatCode>General</c:formatCode>
                <c:ptCount val="4"/>
                <c:pt idx="0">
                  <c:v>152.69999999999999</c:v>
                </c:pt>
                <c:pt idx="1">
                  <c:v>168.8</c:v>
                </c:pt>
                <c:pt idx="2">
                  <c:v>200.6</c:v>
                </c:pt>
                <c:pt idx="3">
                  <c:v>359</c:v>
                </c:pt>
              </c:numCache>
            </c:numRef>
          </c:val>
          <c:extLst>
            <c:ext xmlns:c16="http://schemas.microsoft.com/office/drawing/2014/chart" uri="{C3380CC4-5D6E-409C-BE32-E72D297353CC}">
              <c16:uniqueId val="{00000001-F883-425A-901F-0839147CC398}"/>
            </c:ext>
          </c:extLst>
        </c:ser>
        <c:dLbls>
          <c:showLegendKey val="0"/>
          <c:showVal val="0"/>
          <c:showCatName val="0"/>
          <c:showSerName val="0"/>
          <c:showPercent val="0"/>
          <c:showBubbleSize val="0"/>
        </c:dLbls>
        <c:gapWidth val="219"/>
        <c:overlap val="-27"/>
        <c:axId val="572728144"/>
        <c:axId val="572728864"/>
      </c:barChart>
      <c:catAx>
        <c:axId val="57272814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Ashrae 90.1 - 2010</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728864"/>
        <c:crosses val="autoZero"/>
        <c:auto val="1"/>
        <c:lblAlgn val="ctr"/>
        <c:lblOffset val="100"/>
        <c:noMultiLvlLbl val="0"/>
      </c:catAx>
      <c:valAx>
        <c:axId val="57272886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Length (ft)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27281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decrease in length Left Ashrae 2004, Right</a:t>
            </a:r>
            <a:r>
              <a:rPr lang="en-US" baseline="0"/>
              <a:t> 2010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'Detailed Solution k vs a'!$I$85</c:f>
              <c:strCache>
                <c:ptCount val="1"/>
                <c:pt idx="0">
                  <c:v>% decrease in length</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[1]Sheet1!$D$664:$D$671</c:f>
              <c:strCache>
                <c:ptCount val="8"/>
                <c:pt idx="0">
                  <c:v>Horizontal slinky</c:v>
                </c:pt>
                <c:pt idx="1">
                  <c:v>Vertical slinky</c:v>
                </c:pt>
                <c:pt idx="2">
                  <c:v>4 pipes/trench</c:v>
                </c:pt>
                <c:pt idx="3">
                  <c:v>2 pipes/trench</c:v>
                </c:pt>
                <c:pt idx="4">
                  <c:v>Horizontal slinky</c:v>
                </c:pt>
                <c:pt idx="5">
                  <c:v>Vertical slinky</c:v>
                </c:pt>
                <c:pt idx="6">
                  <c:v>4 pipes/trench</c:v>
                </c:pt>
                <c:pt idx="7">
                  <c:v>2 pipes/trench</c:v>
                </c:pt>
              </c:strCache>
            </c:strRef>
          </c:cat>
          <c:val>
            <c:numRef>
              <c:f>'Detailed Solution k vs a'!$I$87:$I$94</c:f>
              <c:numCache>
                <c:formatCode>0.00</c:formatCode>
                <c:ptCount val="8"/>
                <c:pt idx="0">
                  <c:v>20.817490494296585</c:v>
                </c:pt>
                <c:pt idx="1">
                  <c:v>20.603448275862075</c:v>
                </c:pt>
                <c:pt idx="2">
                  <c:v>28.687723868446763</c:v>
                </c:pt>
                <c:pt idx="3">
                  <c:v>26.921641791044777</c:v>
                </c:pt>
                <c:pt idx="4">
                  <c:v>20.75765438505449</c:v>
                </c:pt>
                <c:pt idx="5">
                  <c:v>20.564705882352936</c:v>
                </c:pt>
                <c:pt idx="6">
                  <c:v>28.637495553183928</c:v>
                </c:pt>
                <c:pt idx="7">
                  <c:v>26.869016092890607</c:v>
                </c:pt>
              </c:numCache>
            </c:numRef>
          </c:val>
          <c:smooth val="0"/>
          <c:extLst>
            <c:ext xmlns:c16="http://schemas.microsoft.com/office/drawing/2014/chart" uri="{C3380CC4-5D6E-409C-BE32-E72D297353CC}">
              <c16:uniqueId val="{00000000-32DA-4917-A4D8-C4D4FD87DC1A}"/>
            </c:ext>
          </c:extLst>
        </c:ser>
        <c:dLbls>
          <c:showLegendKey val="0"/>
          <c:showVal val="0"/>
          <c:showCatName val="0"/>
          <c:showSerName val="0"/>
          <c:showPercent val="0"/>
          <c:showBubbleSize val="0"/>
        </c:dLbls>
        <c:marker val="1"/>
        <c:smooth val="0"/>
        <c:axId val="890588616"/>
        <c:axId val="890590056"/>
      </c:lineChart>
      <c:catAx>
        <c:axId val="890588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0590056"/>
        <c:crosses val="autoZero"/>
        <c:auto val="1"/>
        <c:lblAlgn val="ctr"/>
        <c:lblOffset val="100"/>
        <c:noMultiLvlLbl val="0"/>
      </c:catAx>
      <c:valAx>
        <c:axId val="89059005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0588616"/>
        <c:crosses val="autoZero"/>
        <c:crossBetween val="between"/>
        <c:majorUnit val="5"/>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increase in length Left Ashrae 2004, Right</a:t>
            </a:r>
            <a:r>
              <a:rPr lang="en-US" baseline="0"/>
              <a:t> 2010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'Detailed Solution k vs a'!$I$62</c:f>
              <c:strCache>
                <c:ptCount val="1"/>
                <c:pt idx="0">
                  <c:v>% increase in length</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[1]Sheet1!$D$664:$D$671</c:f>
              <c:strCache>
                <c:ptCount val="8"/>
                <c:pt idx="0">
                  <c:v>Horizontal slinky</c:v>
                </c:pt>
                <c:pt idx="1">
                  <c:v>Vertical slinky</c:v>
                </c:pt>
                <c:pt idx="2">
                  <c:v>4 pipes/trench</c:v>
                </c:pt>
                <c:pt idx="3">
                  <c:v>2 pipes/trench</c:v>
                </c:pt>
                <c:pt idx="4">
                  <c:v>Horizontal slinky</c:v>
                </c:pt>
                <c:pt idx="5">
                  <c:v>Vertical slinky</c:v>
                </c:pt>
                <c:pt idx="6">
                  <c:v>4 pipes/trench</c:v>
                </c:pt>
                <c:pt idx="7">
                  <c:v>2 pipes/trench</c:v>
                </c:pt>
              </c:strCache>
            </c:strRef>
          </c:cat>
          <c:val>
            <c:numRef>
              <c:f>'Detailed Solution k vs a'!$I$64:$I$71</c:f>
              <c:numCache>
                <c:formatCode>0.00</c:formatCode>
                <c:ptCount val="8"/>
                <c:pt idx="0">
                  <c:v>9.0614011360562614</c:v>
                </c:pt>
                <c:pt idx="1">
                  <c:v>18.345257750871401</c:v>
                </c:pt>
                <c:pt idx="2">
                  <c:v>9.9644702842377324</c:v>
                </c:pt>
                <c:pt idx="3">
                  <c:v>11.413999296517769</c:v>
                </c:pt>
                <c:pt idx="4">
                  <c:v>9.1386861313868657</c:v>
                </c:pt>
                <c:pt idx="5">
                  <c:v>18.537549407114625</c:v>
                </c:pt>
                <c:pt idx="6">
                  <c:v>10.151225447592557</c:v>
                </c:pt>
                <c:pt idx="7">
                  <c:v>11.61821797178297</c:v>
                </c:pt>
              </c:numCache>
            </c:numRef>
          </c:val>
          <c:smooth val="0"/>
          <c:extLst>
            <c:ext xmlns:c16="http://schemas.microsoft.com/office/drawing/2014/chart" uri="{C3380CC4-5D6E-409C-BE32-E72D297353CC}">
              <c16:uniqueId val="{00000000-DBFA-4857-A713-B4F111B2DA6E}"/>
            </c:ext>
          </c:extLst>
        </c:ser>
        <c:dLbls>
          <c:showLegendKey val="0"/>
          <c:showVal val="0"/>
          <c:showCatName val="0"/>
          <c:showSerName val="0"/>
          <c:showPercent val="0"/>
          <c:showBubbleSize val="0"/>
        </c:dLbls>
        <c:marker val="1"/>
        <c:smooth val="0"/>
        <c:axId val="890588616"/>
        <c:axId val="890590056"/>
      </c:lineChart>
      <c:catAx>
        <c:axId val="890588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0590056"/>
        <c:crosses val="autoZero"/>
        <c:auto val="1"/>
        <c:lblAlgn val="ctr"/>
        <c:lblOffset val="100"/>
        <c:noMultiLvlLbl val="0"/>
      </c:catAx>
      <c:valAx>
        <c:axId val="890590056"/>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90588616"/>
        <c:crosses val="autoZero"/>
        <c:crossBetween val="between"/>
        <c:majorUnit val="2"/>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Thermal Conductivity</a:t>
            </a:r>
            <a:r>
              <a:rPr lang="en-US" baseline="0"/>
              <a:t> vs Single Trench Length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5400" cap="rnd">
              <a:noFill/>
              <a:round/>
            </a:ln>
            <a:effectLst/>
          </c:spPr>
          <c:marker>
            <c:symbol val="circle"/>
            <c:size val="5"/>
            <c:spPr>
              <a:solidFill>
                <a:schemeClr val="accent1"/>
              </a:solidFill>
              <a:ln w="9525">
                <a:solidFill>
                  <a:schemeClr val="accent1"/>
                </a:solidFill>
              </a:ln>
              <a:effectLst/>
            </c:spPr>
          </c:marker>
          <c:xVal>
            <c:numRef>
              <c:f>'Detailed Solution k vs a'!$J$176:$J$187</c:f>
              <c:numCache>
                <c:formatCode>0.00</c:formatCode>
                <c:ptCount val="12"/>
                <c:pt idx="0">
                  <c:v>0.19</c:v>
                </c:pt>
                <c:pt idx="1">
                  <c:v>0.41</c:v>
                </c:pt>
                <c:pt idx="2">
                  <c:v>0.41</c:v>
                </c:pt>
                <c:pt idx="3">
                  <c:v>0.89</c:v>
                </c:pt>
                <c:pt idx="4">
                  <c:v>0.90177619461302361</c:v>
                </c:pt>
                <c:pt idx="5">
                  <c:v>1.41</c:v>
                </c:pt>
                <c:pt idx="6">
                  <c:v>1.41</c:v>
                </c:pt>
                <c:pt idx="7">
                  <c:v>1.65</c:v>
                </c:pt>
                <c:pt idx="8">
                  <c:v>1.71</c:v>
                </c:pt>
                <c:pt idx="9">
                  <c:v>1.8</c:v>
                </c:pt>
                <c:pt idx="10">
                  <c:v>2.0099999999999998</c:v>
                </c:pt>
                <c:pt idx="11">
                  <c:v>2.2000000000000002</c:v>
                </c:pt>
              </c:numCache>
            </c:numRef>
          </c:xVal>
          <c:yVal>
            <c:numRef>
              <c:f>'Detailed Solution k vs a'!$M$176:$M$187</c:f>
              <c:numCache>
                <c:formatCode>General</c:formatCode>
                <c:ptCount val="12"/>
                <c:pt idx="0">
                  <c:v>492.4</c:v>
                </c:pt>
                <c:pt idx="1">
                  <c:v>274.2</c:v>
                </c:pt>
                <c:pt idx="2">
                  <c:v>302.7</c:v>
                </c:pt>
                <c:pt idx="3">
                  <c:v>192.7</c:v>
                </c:pt>
                <c:pt idx="4">
                  <c:v>211.2</c:v>
                </c:pt>
                <c:pt idx="5">
                  <c:v>157.6</c:v>
                </c:pt>
                <c:pt idx="6">
                  <c:v>182.8</c:v>
                </c:pt>
                <c:pt idx="7">
                  <c:v>197.8</c:v>
                </c:pt>
                <c:pt idx="8">
                  <c:v>150.6</c:v>
                </c:pt>
                <c:pt idx="9">
                  <c:v>152.69999999999999</c:v>
                </c:pt>
                <c:pt idx="10">
                  <c:v>142.1</c:v>
                </c:pt>
                <c:pt idx="11">
                  <c:v>146.80000000000001</c:v>
                </c:pt>
              </c:numCache>
            </c:numRef>
          </c:yVal>
          <c:smooth val="0"/>
          <c:extLst>
            <c:ext xmlns:c16="http://schemas.microsoft.com/office/drawing/2014/chart" uri="{C3380CC4-5D6E-409C-BE32-E72D297353CC}">
              <c16:uniqueId val="{00000000-E077-434E-A6ED-3C506B271A30}"/>
            </c:ext>
          </c:extLst>
        </c:ser>
        <c:ser>
          <c:idx val="1"/>
          <c:order val="1"/>
          <c:spPr>
            <a:ln w="25400" cap="rnd">
              <a:noFill/>
              <a:round/>
            </a:ln>
            <a:effectLst/>
          </c:spPr>
          <c:marker>
            <c:symbol val="circle"/>
            <c:size val="5"/>
            <c:spPr>
              <a:solidFill>
                <a:schemeClr val="accent2"/>
              </a:solidFill>
              <a:ln w="9525">
                <a:solidFill>
                  <a:schemeClr val="accent2"/>
                </a:solidFill>
              </a:ln>
              <a:effectLst/>
            </c:spPr>
          </c:marker>
          <c:xVal>
            <c:numRef>
              <c:f>'Detailed Solution k vs a'!$J$176:$J$187</c:f>
              <c:numCache>
                <c:formatCode>0.00</c:formatCode>
                <c:ptCount val="12"/>
                <c:pt idx="0">
                  <c:v>0.19</c:v>
                </c:pt>
                <c:pt idx="1">
                  <c:v>0.41</c:v>
                </c:pt>
                <c:pt idx="2">
                  <c:v>0.41</c:v>
                </c:pt>
                <c:pt idx="3">
                  <c:v>0.89</c:v>
                </c:pt>
                <c:pt idx="4">
                  <c:v>0.90177619461302361</c:v>
                </c:pt>
                <c:pt idx="5">
                  <c:v>1.41</c:v>
                </c:pt>
                <c:pt idx="6">
                  <c:v>1.41</c:v>
                </c:pt>
                <c:pt idx="7">
                  <c:v>1.65</c:v>
                </c:pt>
                <c:pt idx="8">
                  <c:v>1.71</c:v>
                </c:pt>
                <c:pt idx="9">
                  <c:v>1.8</c:v>
                </c:pt>
                <c:pt idx="10">
                  <c:v>2.0099999999999998</c:v>
                </c:pt>
                <c:pt idx="11">
                  <c:v>2.2000000000000002</c:v>
                </c:pt>
              </c:numCache>
            </c:numRef>
          </c:xVal>
          <c:yVal>
            <c:numRef>
              <c:f>'Detailed Solution k vs a'!$N$176:$N$187</c:f>
              <c:numCache>
                <c:formatCode>General</c:formatCode>
                <c:ptCount val="12"/>
                <c:pt idx="0">
                  <c:v>521.1</c:v>
                </c:pt>
                <c:pt idx="1">
                  <c:v>294.10000000000002</c:v>
                </c:pt>
                <c:pt idx="2">
                  <c:v>328.7</c:v>
                </c:pt>
                <c:pt idx="3">
                  <c:v>212.5</c:v>
                </c:pt>
                <c:pt idx="4">
                  <c:v>233.1</c:v>
                </c:pt>
                <c:pt idx="5">
                  <c:v>174.1</c:v>
                </c:pt>
                <c:pt idx="6">
                  <c:v>202</c:v>
                </c:pt>
                <c:pt idx="7">
                  <c:v>217.6</c:v>
                </c:pt>
                <c:pt idx="8">
                  <c:v>166.6</c:v>
                </c:pt>
                <c:pt idx="9">
                  <c:v>168.8</c:v>
                </c:pt>
                <c:pt idx="10">
                  <c:v>157.1</c:v>
                </c:pt>
                <c:pt idx="11">
                  <c:v>162.19999999999999</c:v>
                </c:pt>
              </c:numCache>
            </c:numRef>
          </c:yVal>
          <c:smooth val="0"/>
          <c:extLst>
            <c:ext xmlns:c16="http://schemas.microsoft.com/office/drawing/2014/chart" uri="{C3380CC4-5D6E-409C-BE32-E72D297353CC}">
              <c16:uniqueId val="{00000001-E077-434E-A6ED-3C506B271A30}"/>
            </c:ext>
          </c:extLst>
        </c:ser>
        <c:ser>
          <c:idx val="2"/>
          <c:order val="2"/>
          <c:spPr>
            <a:ln w="25400" cap="rnd">
              <a:noFill/>
              <a:round/>
            </a:ln>
            <a:effectLst/>
          </c:spPr>
          <c:marker>
            <c:symbol val="circle"/>
            <c:size val="5"/>
            <c:spPr>
              <a:solidFill>
                <a:schemeClr val="accent3"/>
              </a:solidFill>
              <a:ln w="9525">
                <a:solidFill>
                  <a:schemeClr val="accent3"/>
                </a:solidFill>
              </a:ln>
              <a:effectLst/>
            </c:spPr>
          </c:marker>
          <c:xVal>
            <c:numRef>
              <c:f>'Detailed Solution k vs a'!$J$176:$J$187</c:f>
              <c:numCache>
                <c:formatCode>0.00</c:formatCode>
                <c:ptCount val="12"/>
                <c:pt idx="0">
                  <c:v>0.19</c:v>
                </c:pt>
                <c:pt idx="1">
                  <c:v>0.41</c:v>
                </c:pt>
                <c:pt idx="2">
                  <c:v>0.41</c:v>
                </c:pt>
                <c:pt idx="3">
                  <c:v>0.89</c:v>
                </c:pt>
                <c:pt idx="4">
                  <c:v>0.90177619461302361</c:v>
                </c:pt>
                <c:pt idx="5">
                  <c:v>1.41</c:v>
                </c:pt>
                <c:pt idx="6">
                  <c:v>1.41</c:v>
                </c:pt>
                <c:pt idx="7">
                  <c:v>1.65</c:v>
                </c:pt>
                <c:pt idx="8">
                  <c:v>1.71</c:v>
                </c:pt>
                <c:pt idx="9">
                  <c:v>1.8</c:v>
                </c:pt>
                <c:pt idx="10">
                  <c:v>2.0099999999999998</c:v>
                </c:pt>
                <c:pt idx="11">
                  <c:v>2.2000000000000002</c:v>
                </c:pt>
              </c:numCache>
            </c:numRef>
          </c:xVal>
          <c:yVal>
            <c:numRef>
              <c:f>'Detailed Solution k vs a'!$O$176:$O$187</c:f>
              <c:numCache>
                <c:formatCode>General</c:formatCode>
                <c:ptCount val="12"/>
                <c:pt idx="0">
                  <c:v>771.6</c:v>
                </c:pt>
                <c:pt idx="1">
                  <c:v>415</c:v>
                </c:pt>
                <c:pt idx="2">
                  <c:v>457</c:v>
                </c:pt>
                <c:pt idx="3">
                  <c:v>281.10000000000002</c:v>
                </c:pt>
                <c:pt idx="4">
                  <c:v>306</c:v>
                </c:pt>
                <c:pt idx="5">
                  <c:v>215.7</c:v>
                </c:pt>
                <c:pt idx="6">
                  <c:v>248.2</c:v>
                </c:pt>
                <c:pt idx="7">
                  <c:v>259.39999999999998</c:v>
                </c:pt>
                <c:pt idx="8">
                  <c:v>334.7</c:v>
                </c:pt>
                <c:pt idx="9">
                  <c:v>200.6</c:v>
                </c:pt>
                <c:pt idx="10">
                  <c:v>183.7</c:v>
                </c:pt>
                <c:pt idx="11">
                  <c:v>186.2</c:v>
                </c:pt>
              </c:numCache>
            </c:numRef>
          </c:yVal>
          <c:smooth val="0"/>
          <c:extLst>
            <c:ext xmlns:c16="http://schemas.microsoft.com/office/drawing/2014/chart" uri="{C3380CC4-5D6E-409C-BE32-E72D297353CC}">
              <c16:uniqueId val="{00000002-E077-434E-A6ED-3C506B271A30}"/>
            </c:ext>
          </c:extLst>
        </c:ser>
        <c:dLbls>
          <c:showLegendKey val="0"/>
          <c:showVal val="0"/>
          <c:showCatName val="0"/>
          <c:showSerName val="0"/>
          <c:showPercent val="0"/>
          <c:showBubbleSize val="0"/>
        </c:dLbls>
        <c:axId val="210303240"/>
        <c:axId val="210302520"/>
      </c:scatterChart>
      <c:scatterChart>
        <c:scatterStyle val="smoothMarker"/>
        <c:varyColors val="0"/>
        <c:ser>
          <c:idx val="3"/>
          <c:order val="3"/>
          <c:spPr>
            <a:ln w="19050" cap="rnd">
              <a:solidFill>
                <a:schemeClr val="accent4"/>
              </a:solidFill>
              <a:round/>
            </a:ln>
            <a:effectLst/>
          </c:spPr>
          <c:marker>
            <c:symbol val="circle"/>
            <c:size val="5"/>
            <c:spPr>
              <a:solidFill>
                <a:schemeClr val="accent4"/>
              </a:solidFill>
              <a:ln w="9525">
                <a:solidFill>
                  <a:schemeClr val="accent4"/>
                </a:solidFill>
              </a:ln>
              <a:effectLst/>
            </c:spPr>
          </c:marker>
          <c:xVal>
            <c:numRef>
              <c:f>'Detailed Solution k vs a'!$J$176:$J$187</c:f>
              <c:numCache>
                <c:formatCode>0.00</c:formatCode>
                <c:ptCount val="12"/>
                <c:pt idx="0">
                  <c:v>0.19</c:v>
                </c:pt>
                <c:pt idx="1">
                  <c:v>0.41</c:v>
                </c:pt>
                <c:pt idx="2">
                  <c:v>0.41</c:v>
                </c:pt>
                <c:pt idx="3">
                  <c:v>0.89</c:v>
                </c:pt>
                <c:pt idx="4">
                  <c:v>0.90177619461302361</c:v>
                </c:pt>
                <c:pt idx="5">
                  <c:v>1.41</c:v>
                </c:pt>
                <c:pt idx="6">
                  <c:v>1.41</c:v>
                </c:pt>
                <c:pt idx="7">
                  <c:v>1.65</c:v>
                </c:pt>
                <c:pt idx="8">
                  <c:v>1.71</c:v>
                </c:pt>
                <c:pt idx="9">
                  <c:v>1.8</c:v>
                </c:pt>
                <c:pt idx="10">
                  <c:v>2.0099999999999998</c:v>
                </c:pt>
                <c:pt idx="11">
                  <c:v>2.2000000000000002</c:v>
                </c:pt>
              </c:numCache>
            </c:numRef>
          </c:xVal>
          <c:yVal>
            <c:numRef>
              <c:f>'Detailed Solution k vs a'!$P$176:$P$187</c:f>
              <c:numCache>
                <c:formatCode>General</c:formatCode>
                <c:ptCount val="12"/>
                <c:pt idx="0">
                  <c:v>1316.5</c:v>
                </c:pt>
                <c:pt idx="1">
                  <c:v>713.3</c:v>
                </c:pt>
                <c:pt idx="2">
                  <c:v>785.2</c:v>
                </c:pt>
                <c:pt idx="3">
                  <c:v>490.9</c:v>
                </c:pt>
                <c:pt idx="4">
                  <c:v>536.20000000000005</c:v>
                </c:pt>
                <c:pt idx="5">
                  <c:v>382</c:v>
                </c:pt>
                <c:pt idx="6">
                  <c:v>441.7</c:v>
                </c:pt>
                <c:pt idx="7">
                  <c:v>466.1</c:v>
                </c:pt>
                <c:pt idx="8">
                  <c:v>356.6</c:v>
                </c:pt>
                <c:pt idx="9">
                  <c:v>359</c:v>
                </c:pt>
                <c:pt idx="10">
                  <c:v>329.6</c:v>
                </c:pt>
                <c:pt idx="11">
                  <c:v>335.9</c:v>
                </c:pt>
              </c:numCache>
            </c:numRef>
          </c:yVal>
          <c:smooth val="1"/>
          <c:extLst>
            <c:ext xmlns:c16="http://schemas.microsoft.com/office/drawing/2014/chart" uri="{C3380CC4-5D6E-409C-BE32-E72D297353CC}">
              <c16:uniqueId val="{00000003-E077-434E-A6ED-3C506B271A30}"/>
            </c:ext>
          </c:extLst>
        </c:ser>
        <c:dLbls>
          <c:showLegendKey val="0"/>
          <c:showVal val="0"/>
          <c:showCatName val="0"/>
          <c:showSerName val="0"/>
          <c:showPercent val="0"/>
          <c:showBubbleSize val="0"/>
        </c:dLbls>
        <c:axId val="210303240"/>
        <c:axId val="210302520"/>
      </c:scatterChart>
      <c:valAx>
        <c:axId val="210303240"/>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1" i="0" u="none" strike="noStrike" baseline="0">
                    <a:effectLst/>
                  </a:rPr>
                  <a:t>Thermal Conductivity (BTU/ft/hr/°F)</a:t>
                </a:r>
                <a:r>
                  <a:rPr lang="en-US" sz="1000" b="0" i="0" u="none" strike="noStrike" baseline="0"/>
                  <a:t> </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2520"/>
        <c:crosses val="autoZero"/>
        <c:crossBetween val="midCat"/>
        <c:majorUnit val="1"/>
      </c:valAx>
      <c:valAx>
        <c:axId val="210302520"/>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000" b="0" i="0" u="none" strike="noStrike" kern="1200" baseline="0">
                    <a:solidFill>
                      <a:sysClr val="windowText" lastClr="000000">
                        <a:lumMod val="65000"/>
                        <a:lumOff val="35000"/>
                      </a:sysClr>
                    </a:solidFill>
                  </a:rPr>
                  <a:t>Trench Length (ft)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303240"/>
        <c:crosses val="autoZero"/>
        <c:crossBetween val="midCat"/>
        <c:majorUnit val="100"/>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18.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19.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1.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2.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3.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4.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5.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6.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7.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8.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29.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31.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32.xml><?xml version="1.0" encoding="utf-8"?>
<cs:chartStyle xmlns:cs="http://schemas.microsoft.com/office/drawing/2012/chartStyle" xmlns:a="http://schemas.openxmlformats.org/drawingml/2006/main" id="242">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9525" cap="rnd">
        <a:solidFill>
          <a:schemeClr val="phClr"/>
        </a:solidFill>
        <a:round/>
      </a:ln>
    </cs:spPr>
  </cs:dataPointLine>
  <cs:dataPointMarker>
    <cs:lnRef idx="0">
      <cs:styleClr val="auto"/>
    </cs:lnRef>
    <cs:fillRef idx="3">
      <cs:styleClr val="auto"/>
    </cs:fillRef>
    <cs:effectRef idx="2"/>
    <cs:fontRef idx="minor">
      <a:schemeClr val="tx2"/>
    </cs:fontRef>
    <cs:spPr>
      <a:ln w="9525">
        <a:solidFill>
          <a:schemeClr val="phClr"/>
        </a:solidFill>
        <a:round/>
      </a:ln>
    </cs:spPr>
  </cs:dataPointMarker>
  <cs:dataPointMarkerLayout symbol="circle" size="5"/>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9525" cap="rnd">
        <a:solidFill>
          <a:schemeClr val="phClr"/>
        </a:solidFill>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spPr>
      <a:ln>
        <a:solidFill>
          <a:schemeClr val="tx2">
            <a:lumMod val="40000"/>
            <a:lumOff val="60000"/>
          </a:schemeClr>
        </a:solidFill>
      </a:ln>
    </cs:spPr>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8" Type="http://schemas.openxmlformats.org/officeDocument/2006/relationships/chart" Target="../charts/chart28.xml"/><Relationship Id="rId3" Type="http://schemas.openxmlformats.org/officeDocument/2006/relationships/chart" Target="../charts/chart23.xml"/><Relationship Id="rId7" Type="http://schemas.openxmlformats.org/officeDocument/2006/relationships/chart" Target="../charts/chart27.xml"/><Relationship Id="rId2" Type="http://schemas.openxmlformats.org/officeDocument/2006/relationships/chart" Target="../charts/chart22.xml"/><Relationship Id="rId1" Type="http://schemas.openxmlformats.org/officeDocument/2006/relationships/chart" Target="../charts/chart21.xml"/><Relationship Id="rId6" Type="http://schemas.openxmlformats.org/officeDocument/2006/relationships/chart" Target="../charts/chart26.xml"/><Relationship Id="rId5" Type="http://schemas.openxmlformats.org/officeDocument/2006/relationships/chart" Target="../charts/chart25.xml"/><Relationship Id="rId4" Type="http://schemas.openxmlformats.org/officeDocument/2006/relationships/chart" Target="../charts/chart24.xml"/></Relationships>
</file>

<file path=xl/drawings/_rels/drawing11.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8" Type="http://schemas.openxmlformats.org/officeDocument/2006/relationships/chart" Target="../charts/chart36.xml"/><Relationship Id="rId13" Type="http://schemas.openxmlformats.org/officeDocument/2006/relationships/image" Target="../media/image26.png"/><Relationship Id="rId3" Type="http://schemas.openxmlformats.org/officeDocument/2006/relationships/chart" Target="../charts/chart31.xml"/><Relationship Id="rId7" Type="http://schemas.openxmlformats.org/officeDocument/2006/relationships/chart" Target="../charts/chart35.xml"/><Relationship Id="rId12" Type="http://schemas.openxmlformats.org/officeDocument/2006/relationships/image" Target="../media/image25.png"/><Relationship Id="rId2" Type="http://schemas.openxmlformats.org/officeDocument/2006/relationships/chart" Target="../charts/chart30.xml"/><Relationship Id="rId1" Type="http://schemas.openxmlformats.org/officeDocument/2006/relationships/chart" Target="../charts/chart29.xml"/><Relationship Id="rId6" Type="http://schemas.openxmlformats.org/officeDocument/2006/relationships/chart" Target="../charts/chart34.xml"/><Relationship Id="rId11" Type="http://schemas.openxmlformats.org/officeDocument/2006/relationships/image" Target="../media/image24.png"/><Relationship Id="rId5" Type="http://schemas.openxmlformats.org/officeDocument/2006/relationships/chart" Target="../charts/chart33.xml"/><Relationship Id="rId10" Type="http://schemas.openxmlformats.org/officeDocument/2006/relationships/image" Target="../media/image23.png"/><Relationship Id="rId4" Type="http://schemas.openxmlformats.org/officeDocument/2006/relationships/chart" Target="../charts/chart32.xml"/><Relationship Id="rId9" Type="http://schemas.openxmlformats.org/officeDocument/2006/relationships/image" Target="../media/image22.png"/></Relationships>
</file>

<file path=xl/drawings/_rels/drawing2.xml.rels><?xml version="1.0" encoding="UTF-8" standalone="yes"?>
<Relationships xmlns="http://schemas.openxmlformats.org/package/2006/relationships"><Relationship Id="rId8" Type="http://schemas.openxmlformats.org/officeDocument/2006/relationships/chart" Target="../charts/chart10.xml"/><Relationship Id="rId13" Type="http://schemas.openxmlformats.org/officeDocument/2006/relationships/chart" Target="../charts/chart15.xml"/><Relationship Id="rId18" Type="http://schemas.openxmlformats.org/officeDocument/2006/relationships/chart" Target="../charts/chart20.xml"/><Relationship Id="rId3" Type="http://schemas.openxmlformats.org/officeDocument/2006/relationships/chart" Target="../charts/chart5.xml"/><Relationship Id="rId7" Type="http://schemas.openxmlformats.org/officeDocument/2006/relationships/chart" Target="../charts/chart9.xml"/><Relationship Id="rId12" Type="http://schemas.openxmlformats.org/officeDocument/2006/relationships/chart" Target="../charts/chart14.xml"/><Relationship Id="rId17" Type="http://schemas.openxmlformats.org/officeDocument/2006/relationships/chart" Target="../charts/chart19.xml"/><Relationship Id="rId2" Type="http://schemas.openxmlformats.org/officeDocument/2006/relationships/chart" Target="../charts/chart4.xml"/><Relationship Id="rId16" Type="http://schemas.openxmlformats.org/officeDocument/2006/relationships/chart" Target="../charts/chart18.xml"/><Relationship Id="rId1" Type="http://schemas.openxmlformats.org/officeDocument/2006/relationships/chart" Target="../charts/chart3.xml"/><Relationship Id="rId6" Type="http://schemas.openxmlformats.org/officeDocument/2006/relationships/chart" Target="../charts/chart8.xml"/><Relationship Id="rId11" Type="http://schemas.openxmlformats.org/officeDocument/2006/relationships/chart" Target="../charts/chart13.xml"/><Relationship Id="rId5" Type="http://schemas.openxmlformats.org/officeDocument/2006/relationships/chart" Target="../charts/chart7.xml"/><Relationship Id="rId15" Type="http://schemas.openxmlformats.org/officeDocument/2006/relationships/chart" Target="../charts/chart17.xml"/><Relationship Id="rId10" Type="http://schemas.openxmlformats.org/officeDocument/2006/relationships/chart" Target="../charts/chart12.xml"/><Relationship Id="rId4" Type="http://schemas.openxmlformats.org/officeDocument/2006/relationships/chart" Target="../charts/chart6.xml"/><Relationship Id="rId9" Type="http://schemas.openxmlformats.org/officeDocument/2006/relationships/chart" Target="../charts/chart11.xml"/><Relationship Id="rId14" Type="http://schemas.openxmlformats.org/officeDocument/2006/relationships/chart" Target="../charts/chart16.xml"/></Relationships>
</file>

<file path=xl/drawings/_rels/drawing3.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jpe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jpeg"/><Relationship Id="rId9"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5" Type="http://schemas.openxmlformats.org/officeDocument/2006/relationships/image" Target="../media/image15.png"/><Relationship Id="rId4" Type="http://schemas.openxmlformats.org/officeDocument/2006/relationships/image" Target="../media/image14.png"/></Relationships>
</file>

<file path=xl/drawings/_rels/drawing5.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7.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19.png"/></Relationships>
</file>

<file path=xl/drawings/drawing1.xml><?xml version="1.0" encoding="utf-8"?>
<xdr:wsDr xmlns:xdr="http://schemas.openxmlformats.org/drawingml/2006/spreadsheetDrawing" xmlns:a="http://schemas.openxmlformats.org/drawingml/2006/main">
  <xdr:twoCellAnchor>
    <xdr:from>
      <xdr:col>7</xdr:col>
      <xdr:colOff>806821</xdr:colOff>
      <xdr:row>1</xdr:row>
      <xdr:rowOff>149411</xdr:rowOff>
    </xdr:from>
    <xdr:to>
      <xdr:col>26</xdr:col>
      <xdr:colOff>1262529</xdr:colOff>
      <xdr:row>130</xdr:row>
      <xdr:rowOff>104587</xdr:rowOff>
    </xdr:to>
    <xdr:graphicFrame macro="">
      <xdr:nvGraphicFramePr>
        <xdr:cNvPr id="22" name="Chart 21">
          <a:extLst>
            <a:ext uri="{FF2B5EF4-FFF2-40B4-BE49-F238E27FC236}">
              <a16:creationId xmlns:a16="http://schemas.microsoft.com/office/drawing/2014/main" id="{E3FC3BAF-50E6-4DA8-BEF8-E3C7099381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14940</xdr:colOff>
      <xdr:row>134</xdr:row>
      <xdr:rowOff>44823</xdr:rowOff>
    </xdr:from>
    <xdr:to>
      <xdr:col>26</xdr:col>
      <xdr:colOff>1314823</xdr:colOff>
      <xdr:row>261</xdr:row>
      <xdr:rowOff>82177</xdr:rowOff>
    </xdr:to>
    <xdr:graphicFrame macro="">
      <xdr:nvGraphicFramePr>
        <xdr:cNvPr id="27" name="Chart 26">
          <a:extLst>
            <a:ext uri="{FF2B5EF4-FFF2-40B4-BE49-F238E27FC236}">
              <a16:creationId xmlns:a16="http://schemas.microsoft.com/office/drawing/2014/main" id="{AC0504CB-CFDD-4271-B429-ECEE9E0130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10</xdr:col>
      <xdr:colOff>441324</xdr:colOff>
      <xdr:row>4</xdr:row>
      <xdr:rowOff>88900</xdr:rowOff>
    </xdr:from>
    <xdr:to>
      <xdr:col>21</xdr:col>
      <xdr:colOff>311150</xdr:colOff>
      <xdr:row>26</xdr:row>
      <xdr:rowOff>177800</xdr:rowOff>
    </xdr:to>
    <xdr:graphicFrame macro="">
      <xdr:nvGraphicFramePr>
        <xdr:cNvPr id="2" name="Chart 1">
          <a:extLst>
            <a:ext uri="{FF2B5EF4-FFF2-40B4-BE49-F238E27FC236}">
              <a16:creationId xmlns:a16="http://schemas.microsoft.com/office/drawing/2014/main" id="{297F5B36-8B65-4AEB-B949-0D86959B0C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495300</xdr:colOff>
      <xdr:row>35</xdr:row>
      <xdr:rowOff>133350</xdr:rowOff>
    </xdr:from>
    <xdr:to>
      <xdr:col>21</xdr:col>
      <xdr:colOff>365126</xdr:colOff>
      <xdr:row>58</xdr:row>
      <xdr:rowOff>38100</xdr:rowOff>
    </xdr:to>
    <xdr:graphicFrame macro="">
      <xdr:nvGraphicFramePr>
        <xdr:cNvPr id="3" name="Chart 2">
          <a:extLst>
            <a:ext uri="{FF2B5EF4-FFF2-40B4-BE49-F238E27FC236}">
              <a16:creationId xmlns:a16="http://schemas.microsoft.com/office/drawing/2014/main" id="{3C499014-3462-4951-8BC6-B3399ABD7C9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22</xdr:col>
      <xdr:colOff>323850</xdr:colOff>
      <xdr:row>4</xdr:row>
      <xdr:rowOff>82550</xdr:rowOff>
    </xdr:from>
    <xdr:to>
      <xdr:col>34</xdr:col>
      <xdr:colOff>317500</xdr:colOff>
      <xdr:row>27</xdr:row>
      <xdr:rowOff>0</xdr:rowOff>
    </xdr:to>
    <xdr:graphicFrame macro="">
      <xdr:nvGraphicFramePr>
        <xdr:cNvPr id="4" name="Chart 3">
          <a:extLst>
            <a:ext uri="{FF2B5EF4-FFF2-40B4-BE49-F238E27FC236}">
              <a16:creationId xmlns:a16="http://schemas.microsoft.com/office/drawing/2014/main" id="{00046F49-5639-416A-A059-8A52D1891E0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22</xdr:col>
      <xdr:colOff>361950</xdr:colOff>
      <xdr:row>35</xdr:row>
      <xdr:rowOff>152400</xdr:rowOff>
    </xdr:from>
    <xdr:to>
      <xdr:col>34</xdr:col>
      <xdr:colOff>330200</xdr:colOff>
      <xdr:row>58</xdr:row>
      <xdr:rowOff>63500</xdr:rowOff>
    </xdr:to>
    <xdr:graphicFrame macro="">
      <xdr:nvGraphicFramePr>
        <xdr:cNvPr id="5" name="Chart 4">
          <a:extLst>
            <a:ext uri="{FF2B5EF4-FFF2-40B4-BE49-F238E27FC236}">
              <a16:creationId xmlns:a16="http://schemas.microsoft.com/office/drawing/2014/main" id="{4CEC3BF3-B2D5-4440-B9D7-6E9C3AC1D9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36</xdr:col>
      <xdr:colOff>50800</xdr:colOff>
      <xdr:row>4</xdr:row>
      <xdr:rowOff>88900</xdr:rowOff>
    </xdr:from>
    <xdr:to>
      <xdr:col>48</xdr:col>
      <xdr:colOff>146050</xdr:colOff>
      <xdr:row>27</xdr:row>
      <xdr:rowOff>6350</xdr:rowOff>
    </xdr:to>
    <xdr:graphicFrame macro="">
      <xdr:nvGraphicFramePr>
        <xdr:cNvPr id="6" name="Chart 5">
          <a:extLst>
            <a:ext uri="{FF2B5EF4-FFF2-40B4-BE49-F238E27FC236}">
              <a16:creationId xmlns:a16="http://schemas.microsoft.com/office/drawing/2014/main" id="{FEBC9F71-D2E6-4122-9A26-AF05881F76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36</xdr:col>
      <xdr:colOff>63500</xdr:colOff>
      <xdr:row>35</xdr:row>
      <xdr:rowOff>101600</xdr:rowOff>
    </xdr:from>
    <xdr:to>
      <xdr:col>48</xdr:col>
      <xdr:colOff>133350</xdr:colOff>
      <xdr:row>58</xdr:row>
      <xdr:rowOff>12700</xdr:rowOff>
    </xdr:to>
    <xdr:graphicFrame macro="">
      <xdr:nvGraphicFramePr>
        <xdr:cNvPr id="7" name="Chart 6">
          <a:extLst>
            <a:ext uri="{FF2B5EF4-FFF2-40B4-BE49-F238E27FC236}">
              <a16:creationId xmlns:a16="http://schemas.microsoft.com/office/drawing/2014/main" id="{2F326725-137C-429C-9066-EBD4273A855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49</xdr:col>
      <xdr:colOff>266700</xdr:colOff>
      <xdr:row>4</xdr:row>
      <xdr:rowOff>127000</xdr:rowOff>
    </xdr:from>
    <xdr:to>
      <xdr:col>61</xdr:col>
      <xdr:colOff>361950</xdr:colOff>
      <xdr:row>27</xdr:row>
      <xdr:rowOff>44450</xdr:rowOff>
    </xdr:to>
    <xdr:graphicFrame macro="">
      <xdr:nvGraphicFramePr>
        <xdr:cNvPr id="8" name="Chart 7">
          <a:extLst>
            <a:ext uri="{FF2B5EF4-FFF2-40B4-BE49-F238E27FC236}">
              <a16:creationId xmlns:a16="http://schemas.microsoft.com/office/drawing/2014/main" id="{9756CEE8-47AD-4503-B829-5E9A2F4DBB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49</xdr:col>
      <xdr:colOff>171450</xdr:colOff>
      <xdr:row>35</xdr:row>
      <xdr:rowOff>120650</xdr:rowOff>
    </xdr:from>
    <xdr:to>
      <xdr:col>61</xdr:col>
      <xdr:colOff>266700</xdr:colOff>
      <xdr:row>58</xdr:row>
      <xdr:rowOff>38100</xdr:rowOff>
    </xdr:to>
    <xdr:graphicFrame macro="">
      <xdr:nvGraphicFramePr>
        <xdr:cNvPr id="9" name="Chart 8">
          <a:extLst>
            <a:ext uri="{FF2B5EF4-FFF2-40B4-BE49-F238E27FC236}">
              <a16:creationId xmlns:a16="http://schemas.microsoft.com/office/drawing/2014/main" id="{410FBB00-3502-45E8-B573-3FBEA48BA5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266700</xdr:colOff>
      <xdr:row>14</xdr:row>
      <xdr:rowOff>0</xdr:rowOff>
    </xdr:from>
    <xdr:to>
      <xdr:col>18</xdr:col>
      <xdr:colOff>387715</xdr:colOff>
      <xdr:row>42</xdr:row>
      <xdr:rowOff>69546</xdr:rowOff>
    </xdr:to>
    <xdr:pic>
      <xdr:nvPicPr>
        <xdr:cNvPr id="2" name="Picture 1">
          <a:extLst>
            <a:ext uri="{FF2B5EF4-FFF2-40B4-BE49-F238E27FC236}">
              <a16:creationId xmlns:a16="http://schemas.microsoft.com/office/drawing/2014/main" id="{9A617175-23E5-45DB-990E-50FDA20A6C01}"/>
            </a:ext>
          </a:extLst>
        </xdr:cNvPr>
        <xdr:cNvPicPr>
          <a:picLocks noChangeAspect="1"/>
        </xdr:cNvPicPr>
      </xdr:nvPicPr>
      <xdr:blipFill>
        <a:blip xmlns:r="http://schemas.openxmlformats.org/officeDocument/2006/relationships" r:embed="rId1"/>
        <a:stretch>
          <a:fillRect/>
        </a:stretch>
      </xdr:blipFill>
      <xdr:spPr>
        <a:xfrm>
          <a:off x="876300" y="4293161"/>
          <a:ext cx="10646692" cy="5152908"/>
        </a:xfrm>
        <a:prstGeom prst="rect">
          <a:avLst/>
        </a:prstGeom>
      </xdr:spPr>
    </xdr:pic>
    <xdr:clientData/>
  </xdr:twoCellAnchor>
  <xdr:twoCellAnchor editAs="oneCell">
    <xdr:from>
      <xdr:col>0</xdr:col>
      <xdr:colOff>321036</xdr:colOff>
      <xdr:row>16</xdr:row>
      <xdr:rowOff>114059</xdr:rowOff>
    </xdr:from>
    <xdr:to>
      <xdr:col>18</xdr:col>
      <xdr:colOff>180851</xdr:colOff>
      <xdr:row>45</xdr:row>
      <xdr:rowOff>111390</xdr:rowOff>
    </xdr:to>
    <xdr:pic>
      <xdr:nvPicPr>
        <xdr:cNvPr id="3" name="Picture 2">
          <a:extLst>
            <a:ext uri="{FF2B5EF4-FFF2-40B4-BE49-F238E27FC236}">
              <a16:creationId xmlns:a16="http://schemas.microsoft.com/office/drawing/2014/main" id="{01825B85-32CB-45B0-AB47-5A97DF78BA53}"/>
            </a:ext>
          </a:extLst>
        </xdr:cNvPr>
        <xdr:cNvPicPr>
          <a:picLocks noChangeAspect="1"/>
        </xdr:cNvPicPr>
      </xdr:nvPicPr>
      <xdr:blipFill>
        <a:blip xmlns:r="http://schemas.openxmlformats.org/officeDocument/2006/relationships" r:embed="rId2"/>
        <a:stretch>
          <a:fillRect/>
        </a:stretch>
      </xdr:blipFill>
      <xdr:spPr>
        <a:xfrm>
          <a:off x="321036" y="2984259"/>
          <a:ext cx="11010415" cy="5204331"/>
        </a:xfrm>
        <a:prstGeom prst="rect">
          <a:avLst/>
        </a:prstGeom>
      </xdr:spPr>
    </xdr:pic>
    <xdr:clientData/>
  </xdr:twoCellAnchor>
  <xdr:twoCellAnchor editAs="oneCell">
    <xdr:from>
      <xdr:col>0</xdr:col>
      <xdr:colOff>206375</xdr:colOff>
      <xdr:row>129</xdr:row>
      <xdr:rowOff>152400</xdr:rowOff>
    </xdr:from>
    <xdr:to>
      <xdr:col>17</xdr:col>
      <xdr:colOff>413667</xdr:colOff>
      <xdr:row>158</xdr:row>
      <xdr:rowOff>57033</xdr:rowOff>
    </xdr:to>
    <xdr:pic>
      <xdr:nvPicPr>
        <xdr:cNvPr id="5" name="Picture 4">
          <a:extLst>
            <a:ext uri="{FF2B5EF4-FFF2-40B4-BE49-F238E27FC236}">
              <a16:creationId xmlns:a16="http://schemas.microsoft.com/office/drawing/2014/main" id="{155DFF11-13A0-4D2B-8BEA-26C35DD398A3}"/>
            </a:ext>
          </a:extLst>
        </xdr:cNvPr>
        <xdr:cNvPicPr>
          <a:picLocks noChangeAspect="1"/>
        </xdr:cNvPicPr>
      </xdr:nvPicPr>
      <xdr:blipFill>
        <a:blip xmlns:r="http://schemas.openxmlformats.org/officeDocument/2006/relationships" r:embed="rId1"/>
        <a:stretch>
          <a:fillRect/>
        </a:stretch>
      </xdr:blipFill>
      <xdr:spPr>
        <a:xfrm>
          <a:off x="206375" y="23291800"/>
          <a:ext cx="10646692" cy="5060833"/>
        </a:xfrm>
        <a:prstGeom prst="rect">
          <a:avLst/>
        </a:prstGeom>
      </xdr:spPr>
    </xdr:pic>
    <xdr:clientData/>
  </xdr:twoCellAnchor>
  <xdr:twoCellAnchor editAs="oneCell">
    <xdr:from>
      <xdr:col>0</xdr:col>
      <xdr:colOff>203200</xdr:colOff>
      <xdr:row>145</xdr:row>
      <xdr:rowOff>0</xdr:rowOff>
    </xdr:from>
    <xdr:to>
      <xdr:col>17</xdr:col>
      <xdr:colOff>596900</xdr:colOff>
      <xdr:row>174</xdr:row>
      <xdr:rowOff>148959</xdr:rowOff>
    </xdr:to>
    <xdr:pic>
      <xdr:nvPicPr>
        <xdr:cNvPr id="6" name="Picture 5">
          <a:extLst>
            <a:ext uri="{FF2B5EF4-FFF2-40B4-BE49-F238E27FC236}">
              <a16:creationId xmlns:a16="http://schemas.microsoft.com/office/drawing/2014/main" id="{1B3F484B-FDAA-4364-A379-C80EF03FD6EB}"/>
            </a:ext>
          </a:extLst>
        </xdr:cNvPr>
        <xdr:cNvPicPr>
          <a:picLocks noChangeAspect="1"/>
        </xdr:cNvPicPr>
      </xdr:nvPicPr>
      <xdr:blipFill>
        <a:blip xmlns:r="http://schemas.openxmlformats.org/officeDocument/2006/relationships" r:embed="rId3"/>
        <a:stretch>
          <a:fillRect/>
        </a:stretch>
      </xdr:blipFill>
      <xdr:spPr>
        <a:xfrm>
          <a:off x="203200" y="29073085"/>
          <a:ext cx="10833100" cy="529619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19</xdr:col>
      <xdr:colOff>441323</xdr:colOff>
      <xdr:row>4</xdr:row>
      <xdr:rowOff>88899</xdr:rowOff>
    </xdr:from>
    <xdr:to>
      <xdr:col>42</xdr:col>
      <xdr:colOff>313764</xdr:colOff>
      <xdr:row>52</xdr:row>
      <xdr:rowOff>119529</xdr:rowOff>
    </xdr:to>
    <xdr:graphicFrame macro="">
      <xdr:nvGraphicFramePr>
        <xdr:cNvPr id="2" name="Chart 1">
          <a:extLst>
            <a:ext uri="{FF2B5EF4-FFF2-40B4-BE49-F238E27FC236}">
              <a16:creationId xmlns:a16="http://schemas.microsoft.com/office/drawing/2014/main" id="{AE97B7D3-1B7E-4F47-9F8D-FCA3F2BD61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19</xdr:col>
      <xdr:colOff>482144</xdr:colOff>
      <xdr:row>57</xdr:row>
      <xdr:rowOff>19050</xdr:rowOff>
    </xdr:from>
    <xdr:to>
      <xdr:col>42</xdr:col>
      <xdr:colOff>380999</xdr:colOff>
      <xdr:row>102</xdr:row>
      <xdr:rowOff>172357</xdr:rowOff>
    </xdr:to>
    <xdr:graphicFrame macro="">
      <xdr:nvGraphicFramePr>
        <xdr:cNvPr id="3" name="Chart 2">
          <a:extLst>
            <a:ext uri="{FF2B5EF4-FFF2-40B4-BE49-F238E27FC236}">
              <a16:creationId xmlns:a16="http://schemas.microsoft.com/office/drawing/2014/main" id="{10A908F3-DEF7-4C60-87C9-B6828719B0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45</xdr:col>
      <xdr:colOff>485775</xdr:colOff>
      <xdr:row>4</xdr:row>
      <xdr:rowOff>44450</xdr:rowOff>
    </xdr:from>
    <xdr:to>
      <xdr:col>70</xdr:col>
      <xdr:colOff>279400</xdr:colOff>
      <xdr:row>51</xdr:row>
      <xdr:rowOff>152400</xdr:rowOff>
    </xdr:to>
    <xdr:graphicFrame macro="">
      <xdr:nvGraphicFramePr>
        <xdr:cNvPr id="4" name="Chart 3">
          <a:extLst>
            <a:ext uri="{FF2B5EF4-FFF2-40B4-BE49-F238E27FC236}">
              <a16:creationId xmlns:a16="http://schemas.microsoft.com/office/drawing/2014/main" id="{D0FCD39A-8154-48D5-96C1-6318245E63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45</xdr:col>
      <xdr:colOff>228600</xdr:colOff>
      <xdr:row>57</xdr:row>
      <xdr:rowOff>101600</xdr:rowOff>
    </xdr:from>
    <xdr:to>
      <xdr:col>70</xdr:col>
      <xdr:colOff>381000</xdr:colOff>
      <xdr:row>104</xdr:row>
      <xdr:rowOff>127000</xdr:rowOff>
    </xdr:to>
    <xdr:graphicFrame macro="">
      <xdr:nvGraphicFramePr>
        <xdr:cNvPr id="5" name="Chart 4">
          <a:extLst>
            <a:ext uri="{FF2B5EF4-FFF2-40B4-BE49-F238E27FC236}">
              <a16:creationId xmlns:a16="http://schemas.microsoft.com/office/drawing/2014/main" id="{F12D921A-82A2-4B33-BD6A-17DDBF5103D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72</xdr:col>
      <xdr:colOff>171449</xdr:colOff>
      <xdr:row>4</xdr:row>
      <xdr:rowOff>128815</xdr:rowOff>
    </xdr:from>
    <xdr:to>
      <xdr:col>91</xdr:col>
      <xdr:colOff>397328</xdr:colOff>
      <xdr:row>50</xdr:row>
      <xdr:rowOff>95251</xdr:rowOff>
    </xdr:to>
    <xdr:graphicFrame macro="">
      <xdr:nvGraphicFramePr>
        <xdr:cNvPr id="6" name="Chart 5">
          <a:extLst>
            <a:ext uri="{FF2B5EF4-FFF2-40B4-BE49-F238E27FC236}">
              <a16:creationId xmlns:a16="http://schemas.microsoft.com/office/drawing/2014/main" id="{D0AC4AC7-06BF-4297-81C8-746CC3CFDD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72</xdr:col>
      <xdr:colOff>89477</xdr:colOff>
      <xdr:row>58</xdr:row>
      <xdr:rowOff>49645</xdr:rowOff>
    </xdr:from>
    <xdr:to>
      <xdr:col>92</xdr:col>
      <xdr:colOff>427182</xdr:colOff>
      <xdr:row>111</xdr:row>
      <xdr:rowOff>115455</xdr:rowOff>
    </xdr:to>
    <xdr:graphicFrame macro="">
      <xdr:nvGraphicFramePr>
        <xdr:cNvPr id="7" name="Chart 6">
          <a:extLst>
            <a:ext uri="{FF2B5EF4-FFF2-40B4-BE49-F238E27FC236}">
              <a16:creationId xmlns:a16="http://schemas.microsoft.com/office/drawing/2014/main" id="{7E38D3EF-7F45-4A87-B98A-29075DF897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92</xdr:col>
      <xdr:colOff>284265</xdr:colOff>
      <xdr:row>5</xdr:row>
      <xdr:rowOff>84117</xdr:rowOff>
    </xdr:from>
    <xdr:to>
      <xdr:col>112</xdr:col>
      <xdr:colOff>392545</xdr:colOff>
      <xdr:row>50</xdr:row>
      <xdr:rowOff>173181</xdr:rowOff>
    </xdr:to>
    <xdr:graphicFrame macro="">
      <xdr:nvGraphicFramePr>
        <xdr:cNvPr id="8" name="Chart 7">
          <a:extLst>
            <a:ext uri="{FF2B5EF4-FFF2-40B4-BE49-F238E27FC236}">
              <a16:creationId xmlns:a16="http://schemas.microsoft.com/office/drawing/2014/main" id="{A9D5FB2D-8EAC-4843-9494-B766104CA4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93</xdr:col>
      <xdr:colOff>520700</xdr:colOff>
      <xdr:row>57</xdr:row>
      <xdr:rowOff>121804</xdr:rowOff>
    </xdr:from>
    <xdr:to>
      <xdr:col>114</xdr:col>
      <xdr:colOff>99291</xdr:colOff>
      <xdr:row>110</xdr:row>
      <xdr:rowOff>140854</xdr:rowOff>
    </xdr:to>
    <xdr:graphicFrame macro="">
      <xdr:nvGraphicFramePr>
        <xdr:cNvPr id="9" name="Chart 8">
          <a:extLst>
            <a:ext uri="{FF2B5EF4-FFF2-40B4-BE49-F238E27FC236}">
              <a16:creationId xmlns:a16="http://schemas.microsoft.com/office/drawing/2014/main" id="{4BCD7573-0411-4F38-A658-0A633A29848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xdr:col>
      <xdr:colOff>285750</xdr:colOff>
      <xdr:row>118</xdr:row>
      <xdr:rowOff>1</xdr:rowOff>
    </xdr:from>
    <xdr:to>
      <xdr:col>19</xdr:col>
      <xdr:colOff>511202</xdr:colOff>
      <xdr:row>161</xdr:row>
      <xdr:rowOff>1</xdr:rowOff>
    </xdr:to>
    <xdr:pic>
      <xdr:nvPicPr>
        <xdr:cNvPr id="11" name="Picture 10">
          <a:extLst>
            <a:ext uri="{FF2B5EF4-FFF2-40B4-BE49-F238E27FC236}">
              <a16:creationId xmlns:a16="http://schemas.microsoft.com/office/drawing/2014/main" id="{7A515195-703B-06FD-3922-62881A9C4C33}"/>
            </a:ext>
          </a:extLst>
        </xdr:cNvPr>
        <xdr:cNvPicPr>
          <a:picLocks noChangeAspect="1"/>
        </xdr:cNvPicPr>
      </xdr:nvPicPr>
      <xdr:blipFill>
        <a:blip xmlns:r="http://schemas.openxmlformats.org/officeDocument/2006/relationships" r:embed="rId9"/>
        <a:stretch>
          <a:fillRect/>
        </a:stretch>
      </xdr:blipFill>
      <xdr:spPr>
        <a:xfrm>
          <a:off x="857250" y="22479001"/>
          <a:ext cx="10798202" cy="8191500"/>
        </a:xfrm>
        <a:prstGeom prst="rect">
          <a:avLst/>
        </a:prstGeom>
      </xdr:spPr>
    </xdr:pic>
    <xdr:clientData/>
  </xdr:twoCellAnchor>
  <xdr:twoCellAnchor editAs="oneCell">
    <xdr:from>
      <xdr:col>20</xdr:col>
      <xdr:colOff>0</xdr:colOff>
      <xdr:row>119</xdr:row>
      <xdr:rowOff>95251</xdr:rowOff>
    </xdr:from>
    <xdr:to>
      <xdr:col>38</xdr:col>
      <xdr:colOff>192047</xdr:colOff>
      <xdr:row>161</xdr:row>
      <xdr:rowOff>95251</xdr:rowOff>
    </xdr:to>
    <xdr:pic>
      <xdr:nvPicPr>
        <xdr:cNvPr id="12" name="Picture 11">
          <a:extLst>
            <a:ext uri="{FF2B5EF4-FFF2-40B4-BE49-F238E27FC236}">
              <a16:creationId xmlns:a16="http://schemas.microsoft.com/office/drawing/2014/main" id="{DCB519DA-BB0F-2A11-596F-4B2BAABC7B8F}"/>
            </a:ext>
          </a:extLst>
        </xdr:cNvPr>
        <xdr:cNvPicPr>
          <a:picLocks noChangeAspect="1"/>
        </xdr:cNvPicPr>
      </xdr:nvPicPr>
      <xdr:blipFill>
        <a:blip xmlns:r="http://schemas.openxmlformats.org/officeDocument/2006/relationships" r:embed="rId10"/>
        <a:stretch>
          <a:fillRect/>
        </a:stretch>
      </xdr:blipFill>
      <xdr:spPr>
        <a:xfrm>
          <a:off x="11715750" y="22764751"/>
          <a:ext cx="10860047" cy="8001000"/>
        </a:xfrm>
        <a:prstGeom prst="rect">
          <a:avLst/>
        </a:prstGeom>
      </xdr:spPr>
    </xdr:pic>
    <xdr:clientData/>
  </xdr:twoCellAnchor>
  <xdr:twoCellAnchor editAs="oneCell">
    <xdr:from>
      <xdr:col>40</xdr:col>
      <xdr:colOff>285751</xdr:colOff>
      <xdr:row>118</xdr:row>
      <xdr:rowOff>0</xdr:rowOff>
    </xdr:from>
    <xdr:to>
      <xdr:col>59</xdr:col>
      <xdr:colOff>190501</xdr:colOff>
      <xdr:row>161</xdr:row>
      <xdr:rowOff>68778</xdr:rowOff>
    </xdr:to>
    <xdr:pic>
      <xdr:nvPicPr>
        <xdr:cNvPr id="13" name="Picture 12">
          <a:extLst>
            <a:ext uri="{FF2B5EF4-FFF2-40B4-BE49-F238E27FC236}">
              <a16:creationId xmlns:a16="http://schemas.microsoft.com/office/drawing/2014/main" id="{6E570AAE-42B9-4D15-B04C-E4A1D8800F0E}"/>
            </a:ext>
          </a:extLst>
        </xdr:cNvPr>
        <xdr:cNvPicPr>
          <a:picLocks noChangeAspect="1"/>
        </xdr:cNvPicPr>
      </xdr:nvPicPr>
      <xdr:blipFill>
        <a:blip xmlns:r="http://schemas.openxmlformats.org/officeDocument/2006/relationships" r:embed="rId11"/>
        <a:stretch>
          <a:fillRect/>
        </a:stretch>
      </xdr:blipFill>
      <xdr:spPr>
        <a:xfrm>
          <a:off x="23812501" y="22479000"/>
          <a:ext cx="10763250" cy="8260278"/>
        </a:xfrm>
        <a:prstGeom prst="rect">
          <a:avLst/>
        </a:prstGeom>
      </xdr:spPr>
    </xdr:pic>
    <xdr:clientData/>
  </xdr:twoCellAnchor>
  <xdr:twoCellAnchor editAs="oneCell">
    <xdr:from>
      <xdr:col>60</xdr:col>
      <xdr:colOff>1</xdr:colOff>
      <xdr:row>118</xdr:row>
      <xdr:rowOff>0</xdr:rowOff>
    </xdr:from>
    <xdr:to>
      <xdr:col>82</xdr:col>
      <xdr:colOff>86859</xdr:colOff>
      <xdr:row>163</xdr:row>
      <xdr:rowOff>95250</xdr:rowOff>
    </xdr:to>
    <xdr:pic>
      <xdr:nvPicPr>
        <xdr:cNvPr id="14" name="Picture 13">
          <a:extLst>
            <a:ext uri="{FF2B5EF4-FFF2-40B4-BE49-F238E27FC236}">
              <a16:creationId xmlns:a16="http://schemas.microsoft.com/office/drawing/2014/main" id="{861A1170-6BDD-3FEB-00C2-35A0E0B2EBAB}"/>
            </a:ext>
          </a:extLst>
        </xdr:cNvPr>
        <xdr:cNvPicPr>
          <a:picLocks noChangeAspect="1"/>
        </xdr:cNvPicPr>
      </xdr:nvPicPr>
      <xdr:blipFill>
        <a:blip xmlns:r="http://schemas.openxmlformats.org/officeDocument/2006/relationships" r:embed="rId12"/>
        <a:stretch>
          <a:fillRect/>
        </a:stretch>
      </xdr:blipFill>
      <xdr:spPr>
        <a:xfrm>
          <a:off x="34956751" y="22479000"/>
          <a:ext cx="12659858" cy="8667750"/>
        </a:xfrm>
        <a:prstGeom prst="rect">
          <a:avLst/>
        </a:prstGeom>
      </xdr:spPr>
    </xdr:pic>
    <xdr:clientData/>
  </xdr:twoCellAnchor>
  <xdr:twoCellAnchor editAs="oneCell">
    <xdr:from>
      <xdr:col>82</xdr:col>
      <xdr:colOff>95250</xdr:colOff>
      <xdr:row>118</xdr:row>
      <xdr:rowOff>0</xdr:rowOff>
    </xdr:from>
    <xdr:to>
      <xdr:col>103</xdr:col>
      <xdr:colOff>483786</xdr:colOff>
      <xdr:row>162</xdr:row>
      <xdr:rowOff>95250</xdr:rowOff>
    </xdr:to>
    <xdr:pic>
      <xdr:nvPicPr>
        <xdr:cNvPr id="15" name="Picture 14">
          <a:extLst>
            <a:ext uri="{FF2B5EF4-FFF2-40B4-BE49-F238E27FC236}">
              <a16:creationId xmlns:a16="http://schemas.microsoft.com/office/drawing/2014/main" id="{CFDB2D9C-B557-266E-443B-64A1F14C89C8}"/>
            </a:ext>
          </a:extLst>
        </xdr:cNvPr>
        <xdr:cNvPicPr>
          <a:picLocks noChangeAspect="1"/>
        </xdr:cNvPicPr>
      </xdr:nvPicPr>
      <xdr:blipFill>
        <a:blip xmlns:r="http://schemas.openxmlformats.org/officeDocument/2006/relationships" r:embed="rId13"/>
        <a:stretch>
          <a:fillRect/>
        </a:stretch>
      </xdr:blipFill>
      <xdr:spPr>
        <a:xfrm>
          <a:off x="47625000" y="22479000"/>
          <a:ext cx="12390036" cy="8477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9</xdr:col>
      <xdr:colOff>607358</xdr:colOff>
      <xdr:row>52</xdr:row>
      <xdr:rowOff>165100</xdr:rowOff>
    </xdr:from>
    <xdr:to>
      <xdr:col>20</xdr:col>
      <xdr:colOff>0</xdr:colOff>
      <xdr:row>74</xdr:row>
      <xdr:rowOff>149411</xdr:rowOff>
    </xdr:to>
    <xdr:graphicFrame macro="">
      <xdr:nvGraphicFramePr>
        <xdr:cNvPr id="2" name="Chart 1">
          <a:extLst>
            <a:ext uri="{FF2B5EF4-FFF2-40B4-BE49-F238E27FC236}">
              <a16:creationId xmlns:a16="http://schemas.microsoft.com/office/drawing/2014/main" id="{FC9F98B4-7008-4F7D-8E93-0C57CCE2C82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234950</xdr:colOff>
      <xdr:row>53</xdr:row>
      <xdr:rowOff>45945</xdr:rowOff>
    </xdr:from>
    <xdr:to>
      <xdr:col>30</xdr:col>
      <xdr:colOff>339538</xdr:colOff>
      <xdr:row>74</xdr:row>
      <xdr:rowOff>132977</xdr:rowOff>
    </xdr:to>
    <xdr:graphicFrame macro="">
      <xdr:nvGraphicFramePr>
        <xdr:cNvPr id="3" name="Chart 2">
          <a:extLst>
            <a:ext uri="{FF2B5EF4-FFF2-40B4-BE49-F238E27FC236}">
              <a16:creationId xmlns:a16="http://schemas.microsoft.com/office/drawing/2014/main" id="{7F9946AB-13BA-4BAF-80CC-DFB72D4D34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1120</xdr:colOff>
      <xdr:row>78</xdr:row>
      <xdr:rowOff>69850</xdr:rowOff>
    </xdr:from>
    <xdr:to>
      <xdr:col>20</xdr:col>
      <xdr:colOff>19050</xdr:colOff>
      <xdr:row>98</xdr:row>
      <xdr:rowOff>135218</xdr:rowOff>
    </xdr:to>
    <xdr:graphicFrame macro="">
      <xdr:nvGraphicFramePr>
        <xdr:cNvPr id="4" name="Chart 3">
          <a:extLst>
            <a:ext uri="{FF2B5EF4-FFF2-40B4-BE49-F238E27FC236}">
              <a16:creationId xmlns:a16="http://schemas.microsoft.com/office/drawing/2014/main" id="{9A8408ED-75F1-4184-9691-9FCD642885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299195</xdr:colOff>
      <xdr:row>77</xdr:row>
      <xdr:rowOff>94504</xdr:rowOff>
    </xdr:from>
    <xdr:to>
      <xdr:col>29</xdr:col>
      <xdr:colOff>507626</xdr:colOff>
      <xdr:row>99</xdr:row>
      <xdr:rowOff>64620</xdr:rowOff>
    </xdr:to>
    <xdr:graphicFrame macro="">
      <xdr:nvGraphicFramePr>
        <xdr:cNvPr id="5" name="Chart 4">
          <a:extLst>
            <a:ext uri="{FF2B5EF4-FFF2-40B4-BE49-F238E27FC236}">
              <a16:creationId xmlns:a16="http://schemas.microsoft.com/office/drawing/2014/main" id="{576D2C67-75AD-4CAB-872F-B0D516EFBE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30</xdr:col>
      <xdr:colOff>372036</xdr:colOff>
      <xdr:row>77</xdr:row>
      <xdr:rowOff>32870</xdr:rowOff>
    </xdr:from>
    <xdr:to>
      <xdr:col>42</xdr:col>
      <xdr:colOff>259978</xdr:colOff>
      <xdr:row>99</xdr:row>
      <xdr:rowOff>153148</xdr:rowOff>
    </xdr:to>
    <xdr:graphicFrame macro="">
      <xdr:nvGraphicFramePr>
        <xdr:cNvPr id="6" name="Chart 5">
          <a:extLst>
            <a:ext uri="{FF2B5EF4-FFF2-40B4-BE49-F238E27FC236}">
              <a16:creationId xmlns:a16="http://schemas.microsoft.com/office/drawing/2014/main" id="{96A97146-6142-4D1C-AB88-C20883376F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36</xdr:col>
      <xdr:colOff>447488</xdr:colOff>
      <xdr:row>77</xdr:row>
      <xdr:rowOff>48933</xdr:rowOff>
    </xdr:from>
    <xdr:to>
      <xdr:col>36</xdr:col>
      <xdr:colOff>462429</xdr:colOff>
      <xdr:row>99</xdr:row>
      <xdr:rowOff>158376</xdr:rowOff>
    </xdr:to>
    <xdr:cxnSp macro="">
      <xdr:nvCxnSpPr>
        <xdr:cNvPr id="7" name="Straight Connector 6">
          <a:extLst>
            <a:ext uri="{FF2B5EF4-FFF2-40B4-BE49-F238E27FC236}">
              <a16:creationId xmlns:a16="http://schemas.microsoft.com/office/drawing/2014/main" id="{9C77AEBB-75D8-4C2F-9E1D-C7085234A877}"/>
            </a:ext>
          </a:extLst>
        </xdr:cNvPr>
        <xdr:cNvCxnSpPr/>
      </xdr:nvCxnSpPr>
      <xdr:spPr>
        <a:xfrm flipV="1">
          <a:off x="34731138" y="14228483"/>
          <a:ext cx="14941" cy="41607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30</xdr:col>
      <xdr:colOff>558800</xdr:colOff>
      <xdr:row>51</xdr:row>
      <xdr:rowOff>171450</xdr:rowOff>
    </xdr:from>
    <xdr:to>
      <xdr:col>42</xdr:col>
      <xdr:colOff>446742</xdr:colOff>
      <xdr:row>74</xdr:row>
      <xdr:rowOff>107578</xdr:rowOff>
    </xdr:to>
    <xdr:graphicFrame macro="">
      <xdr:nvGraphicFramePr>
        <xdr:cNvPr id="8" name="Chart 7">
          <a:extLst>
            <a:ext uri="{FF2B5EF4-FFF2-40B4-BE49-F238E27FC236}">
              <a16:creationId xmlns:a16="http://schemas.microsoft.com/office/drawing/2014/main" id="{95EE6A2A-E538-42BF-A134-ED321C11EB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37</xdr:col>
      <xdr:colOff>12700</xdr:colOff>
      <xdr:row>51</xdr:row>
      <xdr:rowOff>177800</xdr:rowOff>
    </xdr:from>
    <xdr:to>
      <xdr:col>37</xdr:col>
      <xdr:colOff>25400</xdr:colOff>
      <xdr:row>74</xdr:row>
      <xdr:rowOff>107950</xdr:rowOff>
    </xdr:to>
    <xdr:cxnSp macro="">
      <xdr:nvCxnSpPr>
        <xdr:cNvPr id="9" name="Straight Connector 8">
          <a:extLst>
            <a:ext uri="{FF2B5EF4-FFF2-40B4-BE49-F238E27FC236}">
              <a16:creationId xmlns:a16="http://schemas.microsoft.com/office/drawing/2014/main" id="{142F3F39-4465-4E41-82EC-27F1BF05618E}"/>
            </a:ext>
          </a:extLst>
        </xdr:cNvPr>
        <xdr:cNvCxnSpPr/>
      </xdr:nvCxnSpPr>
      <xdr:spPr>
        <a:xfrm flipV="1">
          <a:off x="34905950" y="9569450"/>
          <a:ext cx="12700" cy="416560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371474</xdr:colOff>
      <xdr:row>158</xdr:row>
      <xdr:rowOff>127000</xdr:rowOff>
    </xdr:from>
    <xdr:to>
      <xdr:col>27</xdr:col>
      <xdr:colOff>127000</xdr:colOff>
      <xdr:row>184</xdr:row>
      <xdr:rowOff>165100</xdr:rowOff>
    </xdr:to>
    <xdr:graphicFrame macro="">
      <xdr:nvGraphicFramePr>
        <xdr:cNvPr id="10" name="Chart 9">
          <a:extLst>
            <a:ext uri="{FF2B5EF4-FFF2-40B4-BE49-F238E27FC236}">
              <a16:creationId xmlns:a16="http://schemas.microsoft.com/office/drawing/2014/main" id="{34B87B01-7FF3-4BC6-9508-84FEA1DD4C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641350</xdr:colOff>
      <xdr:row>193</xdr:row>
      <xdr:rowOff>0</xdr:rowOff>
    </xdr:from>
    <xdr:to>
      <xdr:col>27</xdr:col>
      <xdr:colOff>396876</xdr:colOff>
      <xdr:row>219</xdr:row>
      <xdr:rowOff>38100</xdr:rowOff>
    </xdr:to>
    <xdr:graphicFrame macro="">
      <xdr:nvGraphicFramePr>
        <xdr:cNvPr id="11" name="Chart 10">
          <a:extLst>
            <a:ext uri="{FF2B5EF4-FFF2-40B4-BE49-F238E27FC236}">
              <a16:creationId xmlns:a16="http://schemas.microsoft.com/office/drawing/2014/main" id="{66A387B8-31E9-430E-98D2-D3954A13220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9</xdr:col>
      <xdr:colOff>747058</xdr:colOff>
      <xdr:row>503</xdr:row>
      <xdr:rowOff>73958</xdr:rowOff>
    </xdr:from>
    <xdr:to>
      <xdr:col>14</xdr:col>
      <xdr:colOff>1090706</xdr:colOff>
      <xdr:row>523</xdr:row>
      <xdr:rowOff>149411</xdr:rowOff>
    </xdr:to>
    <xdr:graphicFrame macro="">
      <xdr:nvGraphicFramePr>
        <xdr:cNvPr id="12" name="Chart 11">
          <a:extLst>
            <a:ext uri="{FF2B5EF4-FFF2-40B4-BE49-F238E27FC236}">
              <a16:creationId xmlns:a16="http://schemas.microsoft.com/office/drawing/2014/main" id="{13CEDB0A-9830-4BC7-B56A-C8F1B920627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15</xdr:col>
      <xdr:colOff>127000</xdr:colOff>
      <xdr:row>501</xdr:row>
      <xdr:rowOff>179295</xdr:rowOff>
    </xdr:from>
    <xdr:to>
      <xdr:col>25</xdr:col>
      <xdr:colOff>231588</xdr:colOff>
      <xdr:row>523</xdr:row>
      <xdr:rowOff>82177</xdr:rowOff>
    </xdr:to>
    <xdr:graphicFrame macro="">
      <xdr:nvGraphicFramePr>
        <xdr:cNvPr id="13" name="Chart 12">
          <a:extLst>
            <a:ext uri="{FF2B5EF4-FFF2-40B4-BE49-F238E27FC236}">
              <a16:creationId xmlns:a16="http://schemas.microsoft.com/office/drawing/2014/main" id="{BAF63BD3-C64D-4E02-A173-FE3D269084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9</xdr:col>
      <xdr:colOff>1277470</xdr:colOff>
      <xdr:row>527</xdr:row>
      <xdr:rowOff>59765</xdr:rowOff>
    </xdr:from>
    <xdr:to>
      <xdr:col>15</xdr:col>
      <xdr:colOff>119530</xdr:colOff>
      <xdr:row>547</xdr:row>
      <xdr:rowOff>135218</xdr:rowOff>
    </xdr:to>
    <xdr:graphicFrame macro="">
      <xdr:nvGraphicFramePr>
        <xdr:cNvPr id="14" name="Chart 13">
          <a:extLst>
            <a:ext uri="{FF2B5EF4-FFF2-40B4-BE49-F238E27FC236}">
              <a16:creationId xmlns:a16="http://schemas.microsoft.com/office/drawing/2014/main" id="{07C4DF98-9419-462F-8546-3E495C30F6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15</xdr:col>
      <xdr:colOff>851645</xdr:colOff>
      <xdr:row>525</xdr:row>
      <xdr:rowOff>164354</xdr:rowOff>
    </xdr:from>
    <xdr:to>
      <xdr:col>25</xdr:col>
      <xdr:colOff>209176</xdr:colOff>
      <xdr:row>547</xdr:row>
      <xdr:rowOff>134470</xdr:rowOff>
    </xdr:to>
    <xdr:graphicFrame macro="">
      <xdr:nvGraphicFramePr>
        <xdr:cNvPr id="15" name="Chart 14">
          <a:extLst>
            <a:ext uri="{FF2B5EF4-FFF2-40B4-BE49-F238E27FC236}">
              <a16:creationId xmlns:a16="http://schemas.microsoft.com/office/drawing/2014/main" id="{7C29B5F2-A694-4968-AFF1-9B6501869C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26</xdr:col>
      <xdr:colOff>119528</xdr:colOff>
      <xdr:row>500</xdr:row>
      <xdr:rowOff>171824</xdr:rowOff>
    </xdr:from>
    <xdr:to>
      <xdr:col>38</xdr:col>
      <xdr:colOff>7470</xdr:colOff>
      <xdr:row>523</xdr:row>
      <xdr:rowOff>105338</xdr:rowOff>
    </xdr:to>
    <xdr:graphicFrame macro="">
      <xdr:nvGraphicFramePr>
        <xdr:cNvPr id="16" name="Chart 15">
          <a:extLst>
            <a:ext uri="{FF2B5EF4-FFF2-40B4-BE49-F238E27FC236}">
              <a16:creationId xmlns:a16="http://schemas.microsoft.com/office/drawing/2014/main" id="{BA35CC73-FB3C-4CBC-9A21-344512A1EE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32</xdr:col>
      <xdr:colOff>209176</xdr:colOff>
      <xdr:row>500</xdr:row>
      <xdr:rowOff>164353</xdr:rowOff>
    </xdr:from>
    <xdr:to>
      <xdr:col>32</xdr:col>
      <xdr:colOff>224117</xdr:colOff>
      <xdr:row>523</xdr:row>
      <xdr:rowOff>89647</xdr:rowOff>
    </xdr:to>
    <xdr:cxnSp macro="">
      <xdr:nvCxnSpPr>
        <xdr:cNvPr id="17" name="Straight Connector 16">
          <a:extLst>
            <a:ext uri="{FF2B5EF4-FFF2-40B4-BE49-F238E27FC236}">
              <a16:creationId xmlns:a16="http://schemas.microsoft.com/office/drawing/2014/main" id="{1897AC5D-3D35-40F4-A3DF-F939D7F3DA0B}"/>
            </a:ext>
          </a:extLst>
        </xdr:cNvPr>
        <xdr:cNvCxnSpPr/>
      </xdr:nvCxnSpPr>
      <xdr:spPr>
        <a:xfrm flipV="1">
          <a:off x="32054426" y="92239353"/>
          <a:ext cx="14941" cy="4160744"/>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26</xdr:col>
      <xdr:colOff>321236</xdr:colOff>
      <xdr:row>526</xdr:row>
      <xdr:rowOff>7470</xdr:rowOff>
    </xdr:from>
    <xdr:to>
      <xdr:col>38</xdr:col>
      <xdr:colOff>209178</xdr:colOff>
      <xdr:row>548</xdr:row>
      <xdr:rowOff>127748</xdr:rowOff>
    </xdr:to>
    <xdr:graphicFrame macro="">
      <xdr:nvGraphicFramePr>
        <xdr:cNvPr id="18" name="Chart 17">
          <a:extLst>
            <a:ext uri="{FF2B5EF4-FFF2-40B4-BE49-F238E27FC236}">
              <a16:creationId xmlns:a16="http://schemas.microsoft.com/office/drawing/2014/main" id="{792D071B-9C05-4D8C-AED3-B2132FCFFF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32</xdr:col>
      <xdr:colOff>383988</xdr:colOff>
      <xdr:row>525</xdr:row>
      <xdr:rowOff>182283</xdr:rowOff>
    </xdr:from>
    <xdr:to>
      <xdr:col>32</xdr:col>
      <xdr:colOff>398929</xdr:colOff>
      <xdr:row>548</xdr:row>
      <xdr:rowOff>107576</xdr:rowOff>
    </xdr:to>
    <xdr:cxnSp macro="">
      <xdr:nvCxnSpPr>
        <xdr:cNvPr id="19" name="Straight Connector 18">
          <a:extLst>
            <a:ext uri="{FF2B5EF4-FFF2-40B4-BE49-F238E27FC236}">
              <a16:creationId xmlns:a16="http://schemas.microsoft.com/office/drawing/2014/main" id="{974A0A8A-FD97-4A8D-AAF1-120B86585C2B}"/>
            </a:ext>
          </a:extLst>
        </xdr:cNvPr>
        <xdr:cNvCxnSpPr/>
      </xdr:nvCxnSpPr>
      <xdr:spPr>
        <a:xfrm flipV="1">
          <a:off x="32229238" y="96861033"/>
          <a:ext cx="14941" cy="416074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452457</xdr:colOff>
      <xdr:row>281</xdr:row>
      <xdr:rowOff>30207</xdr:rowOff>
    </xdr:from>
    <xdr:to>
      <xdr:col>22</xdr:col>
      <xdr:colOff>261469</xdr:colOff>
      <xdr:row>312</xdr:row>
      <xdr:rowOff>52294</xdr:rowOff>
    </xdr:to>
    <xdr:graphicFrame macro="">
      <xdr:nvGraphicFramePr>
        <xdr:cNvPr id="20" name="Chart 19">
          <a:extLst>
            <a:ext uri="{FF2B5EF4-FFF2-40B4-BE49-F238E27FC236}">
              <a16:creationId xmlns:a16="http://schemas.microsoft.com/office/drawing/2014/main" id="{3914BE10-C365-4A2B-BFD5-383BFF31A5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12</xdr:col>
      <xdr:colOff>470647</xdr:colOff>
      <xdr:row>313</xdr:row>
      <xdr:rowOff>82177</xdr:rowOff>
    </xdr:from>
    <xdr:to>
      <xdr:col>22</xdr:col>
      <xdr:colOff>440764</xdr:colOff>
      <xdr:row>345</xdr:row>
      <xdr:rowOff>179294</xdr:rowOff>
    </xdr:to>
    <xdr:graphicFrame macro="">
      <xdr:nvGraphicFramePr>
        <xdr:cNvPr id="21" name="Chart 20">
          <a:extLst>
            <a:ext uri="{FF2B5EF4-FFF2-40B4-BE49-F238E27FC236}">
              <a16:creationId xmlns:a16="http://schemas.microsoft.com/office/drawing/2014/main" id="{EE3A982E-9F5C-4D34-800F-A186B09284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33</xdr:col>
      <xdr:colOff>0</xdr:colOff>
      <xdr:row>281</xdr:row>
      <xdr:rowOff>0</xdr:rowOff>
    </xdr:from>
    <xdr:to>
      <xdr:col>49</xdr:col>
      <xdr:colOff>354366</xdr:colOff>
      <xdr:row>312</xdr:row>
      <xdr:rowOff>22087</xdr:rowOff>
    </xdr:to>
    <xdr:graphicFrame macro="">
      <xdr:nvGraphicFramePr>
        <xdr:cNvPr id="22" name="Chart 21">
          <a:extLst>
            <a:ext uri="{FF2B5EF4-FFF2-40B4-BE49-F238E27FC236}">
              <a16:creationId xmlns:a16="http://schemas.microsoft.com/office/drawing/2014/main" id="{0BE9D94B-750D-457D-B5BA-5852B63C0F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33</xdr:col>
      <xdr:colOff>18190</xdr:colOff>
      <xdr:row>313</xdr:row>
      <xdr:rowOff>51970</xdr:rowOff>
    </xdr:from>
    <xdr:to>
      <xdr:col>49</xdr:col>
      <xdr:colOff>533661</xdr:colOff>
      <xdr:row>345</xdr:row>
      <xdr:rowOff>149087</xdr:rowOff>
    </xdr:to>
    <xdr:graphicFrame macro="">
      <xdr:nvGraphicFramePr>
        <xdr:cNvPr id="23" name="Chart 22">
          <a:extLst>
            <a:ext uri="{FF2B5EF4-FFF2-40B4-BE49-F238E27FC236}">
              <a16:creationId xmlns:a16="http://schemas.microsoft.com/office/drawing/2014/main" id="{DD3E27D9-5A42-4996-B5E9-60514B06785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21</xdr:row>
      <xdr:rowOff>0</xdr:rowOff>
    </xdr:from>
    <xdr:to>
      <xdr:col>22</xdr:col>
      <xdr:colOff>210170</xdr:colOff>
      <xdr:row>55</xdr:row>
      <xdr:rowOff>51124</xdr:rowOff>
    </xdr:to>
    <xdr:pic>
      <xdr:nvPicPr>
        <xdr:cNvPr id="2" name="Picture 1">
          <a:extLst>
            <a:ext uri="{FF2B5EF4-FFF2-40B4-BE49-F238E27FC236}">
              <a16:creationId xmlns:a16="http://schemas.microsoft.com/office/drawing/2014/main" id="{2F5DC1F1-DFFA-4726-A81F-BE0311095520}"/>
            </a:ext>
          </a:extLst>
        </xdr:cNvPr>
        <xdr:cNvPicPr>
          <a:picLocks noChangeAspect="1"/>
        </xdr:cNvPicPr>
      </xdr:nvPicPr>
      <xdr:blipFill>
        <a:blip xmlns:r="http://schemas.openxmlformats.org/officeDocument/2006/relationships" r:embed="rId1"/>
        <a:stretch>
          <a:fillRect/>
        </a:stretch>
      </xdr:blipFill>
      <xdr:spPr>
        <a:xfrm>
          <a:off x="3060700" y="3867150"/>
          <a:ext cx="12059270" cy="6312224"/>
        </a:xfrm>
        <a:prstGeom prst="rect">
          <a:avLst/>
        </a:prstGeom>
      </xdr:spPr>
    </xdr:pic>
    <xdr:clientData/>
  </xdr:twoCellAnchor>
  <xdr:twoCellAnchor editAs="oneCell">
    <xdr:from>
      <xdr:col>24</xdr:col>
      <xdr:colOff>0</xdr:colOff>
      <xdr:row>21</xdr:row>
      <xdr:rowOff>0</xdr:rowOff>
    </xdr:from>
    <xdr:to>
      <xdr:col>33</xdr:col>
      <xdr:colOff>477440</xdr:colOff>
      <xdr:row>51</xdr:row>
      <xdr:rowOff>44450</xdr:rowOff>
    </xdr:to>
    <xdr:pic>
      <xdr:nvPicPr>
        <xdr:cNvPr id="3" name="Picture 2">
          <a:extLst>
            <a:ext uri="{FF2B5EF4-FFF2-40B4-BE49-F238E27FC236}">
              <a16:creationId xmlns:a16="http://schemas.microsoft.com/office/drawing/2014/main" id="{C991BBF6-9C7B-87B8-650B-C7876033BF44}"/>
            </a:ext>
          </a:extLst>
        </xdr:cNvPr>
        <xdr:cNvPicPr>
          <a:picLocks noChangeAspect="1"/>
        </xdr:cNvPicPr>
      </xdr:nvPicPr>
      <xdr:blipFill>
        <a:blip xmlns:r="http://schemas.openxmlformats.org/officeDocument/2006/relationships" r:embed="rId2"/>
        <a:stretch>
          <a:fillRect/>
        </a:stretch>
      </xdr:blipFill>
      <xdr:spPr>
        <a:xfrm>
          <a:off x="16129000" y="3867150"/>
          <a:ext cx="5963840" cy="5568950"/>
        </a:xfrm>
        <a:prstGeom prst="rect">
          <a:avLst/>
        </a:prstGeom>
      </xdr:spPr>
    </xdr:pic>
    <xdr:clientData/>
  </xdr:twoCellAnchor>
  <xdr:twoCellAnchor editAs="oneCell">
    <xdr:from>
      <xdr:col>4</xdr:col>
      <xdr:colOff>247650</xdr:colOff>
      <xdr:row>115</xdr:row>
      <xdr:rowOff>0</xdr:rowOff>
    </xdr:from>
    <xdr:to>
      <xdr:col>16</xdr:col>
      <xdr:colOff>69850</xdr:colOff>
      <xdr:row>145</xdr:row>
      <xdr:rowOff>171450</xdr:rowOff>
    </xdr:to>
    <xdr:pic>
      <xdr:nvPicPr>
        <xdr:cNvPr id="4" name="Picture 3">
          <a:extLst>
            <a:ext uri="{FF2B5EF4-FFF2-40B4-BE49-F238E27FC236}">
              <a16:creationId xmlns:a16="http://schemas.microsoft.com/office/drawing/2014/main" id="{B74EF975-EFC7-AF9D-89C2-CFE0DC94C0C2}"/>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308350" y="21177250"/>
          <a:ext cx="7867650" cy="569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584200</xdr:colOff>
      <xdr:row>115</xdr:row>
      <xdr:rowOff>107950</xdr:rowOff>
    </xdr:from>
    <xdr:to>
      <xdr:col>41</xdr:col>
      <xdr:colOff>438150</xdr:colOff>
      <xdr:row>158</xdr:row>
      <xdr:rowOff>107950</xdr:rowOff>
    </xdr:to>
    <xdr:pic>
      <xdr:nvPicPr>
        <xdr:cNvPr id="5" name="Picture 4">
          <a:extLst>
            <a:ext uri="{FF2B5EF4-FFF2-40B4-BE49-F238E27FC236}">
              <a16:creationId xmlns:a16="http://schemas.microsoft.com/office/drawing/2014/main" id="{D5D23BEC-A859-BE0F-3DC2-B7F32C181E2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1690350" y="21285200"/>
          <a:ext cx="15240000" cy="7918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1244600</xdr:colOff>
      <xdr:row>149</xdr:row>
      <xdr:rowOff>171450</xdr:rowOff>
    </xdr:from>
    <xdr:to>
      <xdr:col>15</xdr:col>
      <xdr:colOff>234950</xdr:colOff>
      <xdr:row>182</xdr:row>
      <xdr:rowOff>62466</xdr:rowOff>
    </xdr:to>
    <xdr:pic>
      <xdr:nvPicPr>
        <xdr:cNvPr id="6" name="Picture 5">
          <a:extLst>
            <a:ext uri="{FF2B5EF4-FFF2-40B4-BE49-F238E27FC236}">
              <a16:creationId xmlns:a16="http://schemas.microsoft.com/office/drawing/2014/main" id="{59D273E6-5ADE-A9A4-3DAB-316EA47BC482}"/>
            </a:ext>
          </a:extLst>
        </xdr:cNvPr>
        <xdr:cNvPicPr>
          <a:picLocks noChangeAspect="1"/>
        </xdr:cNvPicPr>
      </xdr:nvPicPr>
      <xdr:blipFill>
        <a:blip xmlns:r="http://schemas.openxmlformats.org/officeDocument/2006/relationships" r:embed="rId5"/>
        <a:stretch>
          <a:fillRect/>
        </a:stretch>
      </xdr:blipFill>
      <xdr:spPr>
        <a:xfrm>
          <a:off x="4305300" y="27609800"/>
          <a:ext cx="6426200" cy="5967966"/>
        </a:xfrm>
        <a:prstGeom prst="rect">
          <a:avLst/>
        </a:prstGeom>
      </xdr:spPr>
    </xdr:pic>
    <xdr:clientData/>
  </xdr:twoCellAnchor>
  <xdr:twoCellAnchor editAs="oneCell">
    <xdr:from>
      <xdr:col>4</xdr:col>
      <xdr:colOff>0</xdr:colOff>
      <xdr:row>63</xdr:row>
      <xdr:rowOff>0</xdr:rowOff>
    </xdr:from>
    <xdr:to>
      <xdr:col>22</xdr:col>
      <xdr:colOff>305425</xdr:colOff>
      <xdr:row>96</xdr:row>
      <xdr:rowOff>159070</xdr:rowOff>
    </xdr:to>
    <xdr:pic>
      <xdr:nvPicPr>
        <xdr:cNvPr id="7" name="Picture 6">
          <a:extLst>
            <a:ext uri="{FF2B5EF4-FFF2-40B4-BE49-F238E27FC236}">
              <a16:creationId xmlns:a16="http://schemas.microsoft.com/office/drawing/2014/main" id="{91808FFC-6376-59E1-BAC2-57BABE1DC5C6}"/>
            </a:ext>
          </a:extLst>
        </xdr:cNvPr>
        <xdr:cNvPicPr>
          <a:picLocks noChangeAspect="1"/>
        </xdr:cNvPicPr>
      </xdr:nvPicPr>
      <xdr:blipFill>
        <a:blip xmlns:r="http://schemas.openxmlformats.org/officeDocument/2006/relationships" r:embed="rId6"/>
        <a:stretch>
          <a:fillRect/>
        </a:stretch>
      </xdr:blipFill>
      <xdr:spPr>
        <a:xfrm>
          <a:off x="3060700" y="11601450"/>
          <a:ext cx="12154525" cy="6236020"/>
        </a:xfrm>
        <a:prstGeom prst="rect">
          <a:avLst/>
        </a:prstGeom>
      </xdr:spPr>
    </xdr:pic>
    <xdr:clientData/>
  </xdr:twoCellAnchor>
  <xdr:twoCellAnchor editAs="oneCell">
    <xdr:from>
      <xdr:col>25</xdr:col>
      <xdr:colOff>0</xdr:colOff>
      <xdr:row>64</xdr:row>
      <xdr:rowOff>0</xdr:rowOff>
    </xdr:from>
    <xdr:to>
      <xdr:col>35</xdr:col>
      <xdr:colOff>54187</xdr:colOff>
      <xdr:row>95</xdr:row>
      <xdr:rowOff>57150</xdr:rowOff>
    </xdr:to>
    <xdr:pic>
      <xdr:nvPicPr>
        <xdr:cNvPr id="8" name="Picture 7">
          <a:extLst>
            <a:ext uri="{FF2B5EF4-FFF2-40B4-BE49-F238E27FC236}">
              <a16:creationId xmlns:a16="http://schemas.microsoft.com/office/drawing/2014/main" id="{A095C89B-69FA-636D-C817-51CF6AB67410}"/>
            </a:ext>
          </a:extLst>
        </xdr:cNvPr>
        <xdr:cNvPicPr>
          <a:picLocks noChangeAspect="1"/>
        </xdr:cNvPicPr>
      </xdr:nvPicPr>
      <xdr:blipFill>
        <a:blip xmlns:r="http://schemas.openxmlformats.org/officeDocument/2006/relationships" r:embed="rId7"/>
        <a:stretch>
          <a:fillRect/>
        </a:stretch>
      </xdr:blipFill>
      <xdr:spPr>
        <a:xfrm>
          <a:off x="16738600" y="11785600"/>
          <a:ext cx="6150187" cy="5765800"/>
        </a:xfrm>
        <a:prstGeom prst="rect">
          <a:avLst/>
        </a:prstGeom>
      </xdr:spPr>
    </xdr:pic>
    <xdr:clientData/>
  </xdr:twoCellAnchor>
  <xdr:twoCellAnchor editAs="oneCell">
    <xdr:from>
      <xdr:col>4</xdr:col>
      <xdr:colOff>501650</xdr:colOff>
      <xdr:row>192</xdr:row>
      <xdr:rowOff>76200</xdr:rowOff>
    </xdr:from>
    <xdr:to>
      <xdr:col>23</xdr:col>
      <xdr:colOff>146672</xdr:colOff>
      <xdr:row>226</xdr:row>
      <xdr:rowOff>13019</xdr:rowOff>
    </xdr:to>
    <xdr:pic>
      <xdr:nvPicPr>
        <xdr:cNvPr id="9" name="Picture 8">
          <a:extLst>
            <a:ext uri="{FF2B5EF4-FFF2-40B4-BE49-F238E27FC236}">
              <a16:creationId xmlns:a16="http://schemas.microsoft.com/office/drawing/2014/main" id="{B4EB9369-C066-9E70-9053-58D8E7838BC6}"/>
            </a:ext>
          </a:extLst>
        </xdr:cNvPr>
        <xdr:cNvPicPr>
          <a:picLocks noChangeAspect="1"/>
        </xdr:cNvPicPr>
      </xdr:nvPicPr>
      <xdr:blipFill>
        <a:blip xmlns:r="http://schemas.openxmlformats.org/officeDocument/2006/relationships" r:embed="rId8"/>
        <a:stretch>
          <a:fillRect/>
        </a:stretch>
      </xdr:blipFill>
      <xdr:spPr>
        <a:xfrm>
          <a:off x="3562350" y="35433000"/>
          <a:ext cx="12103722" cy="6197919"/>
        </a:xfrm>
        <a:prstGeom prst="rect">
          <a:avLst/>
        </a:prstGeom>
      </xdr:spPr>
    </xdr:pic>
    <xdr:clientData/>
  </xdr:twoCellAnchor>
  <xdr:twoCellAnchor editAs="oneCell">
    <xdr:from>
      <xdr:col>26</xdr:col>
      <xdr:colOff>0</xdr:colOff>
      <xdr:row>194</xdr:row>
      <xdr:rowOff>0</xdr:rowOff>
    </xdr:from>
    <xdr:to>
      <xdr:col>35</xdr:col>
      <xdr:colOff>211908</xdr:colOff>
      <xdr:row>223</xdr:row>
      <xdr:rowOff>0</xdr:rowOff>
    </xdr:to>
    <xdr:pic>
      <xdr:nvPicPr>
        <xdr:cNvPr id="10" name="Picture 9">
          <a:extLst>
            <a:ext uri="{FF2B5EF4-FFF2-40B4-BE49-F238E27FC236}">
              <a16:creationId xmlns:a16="http://schemas.microsoft.com/office/drawing/2014/main" id="{35FC389D-84C9-4E63-7822-08D918B684F7}"/>
            </a:ext>
          </a:extLst>
        </xdr:cNvPr>
        <xdr:cNvPicPr>
          <a:picLocks noChangeAspect="1"/>
        </xdr:cNvPicPr>
      </xdr:nvPicPr>
      <xdr:blipFill>
        <a:blip xmlns:r="http://schemas.openxmlformats.org/officeDocument/2006/relationships" r:embed="rId9"/>
        <a:stretch>
          <a:fillRect/>
        </a:stretch>
      </xdr:blipFill>
      <xdr:spPr>
        <a:xfrm>
          <a:off x="17348200" y="35725100"/>
          <a:ext cx="5698308" cy="5340350"/>
        </a:xfrm>
        <a:prstGeom prst="rect">
          <a:avLst/>
        </a:prstGeom>
      </xdr:spPr>
    </xdr:pic>
    <xdr:clientData/>
  </xdr:twoCellAnchor>
  <xdr:twoCellAnchor editAs="oneCell">
    <xdr:from>
      <xdr:col>3</xdr:col>
      <xdr:colOff>1231899</xdr:colOff>
      <xdr:row>233</xdr:row>
      <xdr:rowOff>0</xdr:rowOff>
    </xdr:from>
    <xdr:to>
      <xdr:col>25</xdr:col>
      <xdr:colOff>588798</xdr:colOff>
      <xdr:row>273</xdr:row>
      <xdr:rowOff>76200</xdr:rowOff>
    </xdr:to>
    <xdr:pic>
      <xdr:nvPicPr>
        <xdr:cNvPr id="11" name="Picture 10">
          <a:extLst>
            <a:ext uri="{FF2B5EF4-FFF2-40B4-BE49-F238E27FC236}">
              <a16:creationId xmlns:a16="http://schemas.microsoft.com/office/drawing/2014/main" id="{A79DA4EB-8775-E005-04CE-7AE80B0F1E92}"/>
            </a:ext>
          </a:extLst>
        </xdr:cNvPr>
        <xdr:cNvPicPr>
          <a:picLocks noChangeAspect="1"/>
        </xdr:cNvPicPr>
      </xdr:nvPicPr>
      <xdr:blipFill>
        <a:blip xmlns:r="http://schemas.openxmlformats.org/officeDocument/2006/relationships" r:embed="rId10"/>
        <a:stretch>
          <a:fillRect/>
        </a:stretch>
      </xdr:blipFill>
      <xdr:spPr>
        <a:xfrm>
          <a:off x="3060699" y="42906950"/>
          <a:ext cx="14266699" cy="7442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0</xdr:colOff>
      <xdr:row>35</xdr:row>
      <xdr:rowOff>0</xdr:rowOff>
    </xdr:from>
    <xdr:to>
      <xdr:col>9</xdr:col>
      <xdr:colOff>540002</xdr:colOff>
      <xdr:row>61</xdr:row>
      <xdr:rowOff>12226</xdr:rowOff>
    </xdr:to>
    <xdr:pic>
      <xdr:nvPicPr>
        <xdr:cNvPr id="5" name="Picture 4">
          <a:extLst>
            <a:ext uri="{FF2B5EF4-FFF2-40B4-BE49-F238E27FC236}">
              <a16:creationId xmlns:a16="http://schemas.microsoft.com/office/drawing/2014/main" id="{A090F49B-EA93-558A-00D6-ED9FF41A025D}"/>
            </a:ext>
          </a:extLst>
        </xdr:cNvPr>
        <xdr:cNvPicPr>
          <a:picLocks noChangeAspect="1"/>
        </xdr:cNvPicPr>
      </xdr:nvPicPr>
      <xdr:blipFill>
        <a:blip xmlns:r="http://schemas.openxmlformats.org/officeDocument/2006/relationships" r:embed="rId1"/>
        <a:stretch>
          <a:fillRect/>
        </a:stretch>
      </xdr:blipFill>
      <xdr:spPr>
        <a:xfrm>
          <a:off x="1828800" y="6334125"/>
          <a:ext cx="4203952" cy="4711226"/>
        </a:xfrm>
        <a:prstGeom prst="rect">
          <a:avLst/>
        </a:prstGeom>
      </xdr:spPr>
    </xdr:pic>
    <xdr:clientData/>
  </xdr:twoCellAnchor>
  <xdr:twoCellAnchor editAs="oneCell">
    <xdr:from>
      <xdr:col>3</xdr:col>
      <xdr:colOff>171450</xdr:colOff>
      <xdr:row>1</xdr:row>
      <xdr:rowOff>152400</xdr:rowOff>
    </xdr:from>
    <xdr:to>
      <xdr:col>10</xdr:col>
      <xdr:colOff>486010</xdr:colOff>
      <xdr:row>30</xdr:row>
      <xdr:rowOff>38364</xdr:rowOff>
    </xdr:to>
    <xdr:pic>
      <xdr:nvPicPr>
        <xdr:cNvPr id="6" name="Picture 5">
          <a:extLst>
            <a:ext uri="{FF2B5EF4-FFF2-40B4-BE49-F238E27FC236}">
              <a16:creationId xmlns:a16="http://schemas.microsoft.com/office/drawing/2014/main" id="{8560E4A2-A28D-D613-8B98-E49C65287DBD}"/>
            </a:ext>
          </a:extLst>
        </xdr:cNvPr>
        <xdr:cNvPicPr>
          <a:picLocks noChangeAspect="1"/>
        </xdr:cNvPicPr>
      </xdr:nvPicPr>
      <xdr:blipFill>
        <a:blip xmlns:r="http://schemas.openxmlformats.org/officeDocument/2006/relationships" r:embed="rId2"/>
        <a:stretch>
          <a:fillRect/>
        </a:stretch>
      </xdr:blipFill>
      <xdr:spPr>
        <a:xfrm>
          <a:off x="2000250" y="333375"/>
          <a:ext cx="4581760" cy="5134239"/>
        </a:xfrm>
        <a:prstGeom prst="rect">
          <a:avLst/>
        </a:prstGeom>
      </xdr:spPr>
    </xdr:pic>
    <xdr:clientData/>
  </xdr:twoCellAnchor>
  <xdr:twoCellAnchor editAs="oneCell">
    <xdr:from>
      <xdr:col>12</xdr:col>
      <xdr:colOff>0</xdr:colOff>
      <xdr:row>2</xdr:row>
      <xdr:rowOff>0</xdr:rowOff>
    </xdr:from>
    <xdr:to>
      <xdr:col>19</xdr:col>
      <xdr:colOff>330436</xdr:colOff>
      <xdr:row>30</xdr:row>
      <xdr:rowOff>82815</xdr:rowOff>
    </xdr:to>
    <xdr:pic>
      <xdr:nvPicPr>
        <xdr:cNvPr id="7" name="Picture 6">
          <a:extLst>
            <a:ext uri="{FF2B5EF4-FFF2-40B4-BE49-F238E27FC236}">
              <a16:creationId xmlns:a16="http://schemas.microsoft.com/office/drawing/2014/main" id="{423900B5-A4B7-6AE9-93A3-7507A4C1487E}"/>
            </a:ext>
          </a:extLst>
        </xdr:cNvPr>
        <xdr:cNvPicPr>
          <a:picLocks noChangeAspect="1"/>
        </xdr:cNvPicPr>
      </xdr:nvPicPr>
      <xdr:blipFill>
        <a:blip xmlns:r="http://schemas.openxmlformats.org/officeDocument/2006/relationships" r:embed="rId3"/>
        <a:stretch>
          <a:fillRect/>
        </a:stretch>
      </xdr:blipFill>
      <xdr:spPr>
        <a:xfrm>
          <a:off x="7315200" y="361950"/>
          <a:ext cx="4597636" cy="5150115"/>
        </a:xfrm>
        <a:prstGeom prst="rect">
          <a:avLst/>
        </a:prstGeom>
      </xdr:spPr>
    </xdr:pic>
    <xdr:clientData/>
  </xdr:twoCellAnchor>
  <xdr:twoCellAnchor editAs="oneCell">
    <xdr:from>
      <xdr:col>21</xdr:col>
      <xdr:colOff>0</xdr:colOff>
      <xdr:row>2</xdr:row>
      <xdr:rowOff>0</xdr:rowOff>
    </xdr:from>
    <xdr:to>
      <xdr:col>28</xdr:col>
      <xdr:colOff>330436</xdr:colOff>
      <xdr:row>30</xdr:row>
      <xdr:rowOff>95515</xdr:rowOff>
    </xdr:to>
    <xdr:pic>
      <xdr:nvPicPr>
        <xdr:cNvPr id="8" name="Picture 7">
          <a:extLst>
            <a:ext uri="{FF2B5EF4-FFF2-40B4-BE49-F238E27FC236}">
              <a16:creationId xmlns:a16="http://schemas.microsoft.com/office/drawing/2014/main" id="{5A18392F-67F7-7693-444D-41F54022DA1A}"/>
            </a:ext>
          </a:extLst>
        </xdr:cNvPr>
        <xdr:cNvPicPr>
          <a:picLocks noChangeAspect="1"/>
        </xdr:cNvPicPr>
      </xdr:nvPicPr>
      <xdr:blipFill>
        <a:blip xmlns:r="http://schemas.openxmlformats.org/officeDocument/2006/relationships" r:embed="rId4"/>
        <a:stretch>
          <a:fillRect/>
        </a:stretch>
      </xdr:blipFill>
      <xdr:spPr>
        <a:xfrm>
          <a:off x="12801600" y="361950"/>
          <a:ext cx="4597636" cy="5162815"/>
        </a:xfrm>
        <a:prstGeom prst="rect">
          <a:avLst/>
        </a:prstGeom>
      </xdr:spPr>
    </xdr:pic>
    <xdr:clientData/>
  </xdr:twoCellAnchor>
  <xdr:twoCellAnchor editAs="oneCell">
    <xdr:from>
      <xdr:col>16</xdr:col>
      <xdr:colOff>0</xdr:colOff>
      <xdr:row>50</xdr:row>
      <xdr:rowOff>0</xdr:rowOff>
    </xdr:from>
    <xdr:to>
      <xdr:col>39</xdr:col>
      <xdr:colOff>454769</xdr:colOff>
      <xdr:row>79</xdr:row>
      <xdr:rowOff>19321</xdr:rowOff>
    </xdr:to>
    <xdr:pic>
      <xdr:nvPicPr>
        <xdr:cNvPr id="9" name="Picture 8">
          <a:extLst>
            <a:ext uri="{FF2B5EF4-FFF2-40B4-BE49-F238E27FC236}">
              <a16:creationId xmlns:a16="http://schemas.microsoft.com/office/drawing/2014/main" id="{C4895607-A91B-490F-8524-5090B34ACE05}"/>
            </a:ext>
          </a:extLst>
        </xdr:cNvPr>
        <xdr:cNvPicPr>
          <a:picLocks noChangeAspect="1"/>
        </xdr:cNvPicPr>
      </xdr:nvPicPr>
      <xdr:blipFill>
        <a:blip xmlns:r="http://schemas.openxmlformats.org/officeDocument/2006/relationships" r:embed="rId5"/>
        <a:stretch>
          <a:fillRect/>
        </a:stretch>
      </xdr:blipFill>
      <xdr:spPr>
        <a:xfrm>
          <a:off x="9753600" y="9048750"/>
          <a:ext cx="14475569" cy="526759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600075</xdr:colOff>
      <xdr:row>16</xdr:row>
      <xdr:rowOff>38100</xdr:rowOff>
    </xdr:from>
    <xdr:to>
      <xdr:col>4</xdr:col>
      <xdr:colOff>314516</xdr:colOff>
      <xdr:row>40</xdr:row>
      <xdr:rowOff>133582</xdr:rowOff>
    </xdr:to>
    <xdr:pic>
      <xdr:nvPicPr>
        <xdr:cNvPr id="2" name="Picture 1">
          <a:extLst>
            <a:ext uri="{FF2B5EF4-FFF2-40B4-BE49-F238E27FC236}">
              <a16:creationId xmlns:a16="http://schemas.microsoft.com/office/drawing/2014/main" id="{97A32D18-4768-DC0A-EB1F-1E764A32A48B}"/>
            </a:ext>
          </a:extLst>
        </xdr:cNvPr>
        <xdr:cNvPicPr>
          <a:picLocks noChangeAspect="1"/>
        </xdr:cNvPicPr>
      </xdr:nvPicPr>
      <xdr:blipFill>
        <a:blip xmlns:r="http://schemas.openxmlformats.org/officeDocument/2006/relationships" r:embed="rId1"/>
        <a:stretch>
          <a:fillRect/>
        </a:stretch>
      </xdr:blipFill>
      <xdr:spPr>
        <a:xfrm>
          <a:off x="600075" y="2933700"/>
          <a:ext cx="3714941" cy="4438882"/>
        </a:xfrm>
        <a:prstGeom prst="rect">
          <a:avLst/>
        </a:prstGeom>
      </xdr:spPr>
    </xdr:pic>
    <xdr:clientData/>
  </xdr:twoCellAnchor>
  <xdr:twoCellAnchor editAs="oneCell">
    <xdr:from>
      <xdr:col>1</xdr:col>
      <xdr:colOff>25400</xdr:colOff>
      <xdr:row>40</xdr:row>
      <xdr:rowOff>95250</xdr:rowOff>
    </xdr:from>
    <xdr:to>
      <xdr:col>4</xdr:col>
      <xdr:colOff>314514</xdr:colOff>
      <xdr:row>68</xdr:row>
      <xdr:rowOff>105040</xdr:rowOff>
    </xdr:to>
    <xdr:pic>
      <xdr:nvPicPr>
        <xdr:cNvPr id="3" name="Picture 2">
          <a:extLst>
            <a:ext uri="{FF2B5EF4-FFF2-40B4-BE49-F238E27FC236}">
              <a16:creationId xmlns:a16="http://schemas.microsoft.com/office/drawing/2014/main" id="{6E542947-AEFD-5B4B-7C23-9814564F5FEF}"/>
            </a:ext>
          </a:extLst>
        </xdr:cNvPr>
        <xdr:cNvPicPr>
          <a:picLocks noChangeAspect="1"/>
        </xdr:cNvPicPr>
      </xdr:nvPicPr>
      <xdr:blipFill>
        <a:blip xmlns:r="http://schemas.openxmlformats.org/officeDocument/2006/relationships" r:embed="rId2"/>
        <a:stretch>
          <a:fillRect/>
        </a:stretch>
      </xdr:blipFill>
      <xdr:spPr>
        <a:xfrm>
          <a:off x="635000" y="7461250"/>
          <a:ext cx="3676839" cy="5162815"/>
        </a:xfrm>
        <a:prstGeom prst="rect">
          <a:avLst/>
        </a:prstGeom>
      </xdr:spPr>
    </xdr:pic>
    <xdr:clientData/>
  </xdr:twoCellAnchor>
  <xdr:twoCellAnchor editAs="oneCell">
    <xdr:from>
      <xdr:col>1</xdr:col>
      <xdr:colOff>0</xdr:colOff>
      <xdr:row>68</xdr:row>
      <xdr:rowOff>107950</xdr:rowOff>
    </xdr:from>
    <xdr:to>
      <xdr:col>4</xdr:col>
      <xdr:colOff>314515</xdr:colOff>
      <xdr:row>74</xdr:row>
      <xdr:rowOff>133408</xdr:rowOff>
    </xdr:to>
    <xdr:pic>
      <xdr:nvPicPr>
        <xdr:cNvPr id="4" name="Picture 3">
          <a:extLst>
            <a:ext uri="{FF2B5EF4-FFF2-40B4-BE49-F238E27FC236}">
              <a16:creationId xmlns:a16="http://schemas.microsoft.com/office/drawing/2014/main" id="{4B5B8DF1-A330-0210-EAFE-E2EDBC1B0A90}"/>
            </a:ext>
          </a:extLst>
        </xdr:cNvPr>
        <xdr:cNvPicPr>
          <a:picLocks noChangeAspect="1"/>
        </xdr:cNvPicPr>
      </xdr:nvPicPr>
      <xdr:blipFill>
        <a:blip xmlns:r="http://schemas.openxmlformats.org/officeDocument/2006/relationships" r:embed="rId3"/>
        <a:stretch>
          <a:fillRect/>
        </a:stretch>
      </xdr:blipFill>
      <xdr:spPr>
        <a:xfrm>
          <a:off x="609600" y="12630150"/>
          <a:ext cx="3702240" cy="113035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266700</xdr:colOff>
      <xdr:row>24</xdr:row>
      <xdr:rowOff>130736</xdr:rowOff>
    </xdr:from>
    <xdr:to>
      <xdr:col>18</xdr:col>
      <xdr:colOff>550192</xdr:colOff>
      <xdr:row>53</xdr:row>
      <xdr:rowOff>35369</xdr:rowOff>
    </xdr:to>
    <xdr:pic>
      <xdr:nvPicPr>
        <xdr:cNvPr id="2" name="Picture 1">
          <a:extLst>
            <a:ext uri="{FF2B5EF4-FFF2-40B4-BE49-F238E27FC236}">
              <a16:creationId xmlns:a16="http://schemas.microsoft.com/office/drawing/2014/main" id="{3B3842E1-E61B-158F-B797-87DF2859FEE6}"/>
            </a:ext>
          </a:extLst>
        </xdr:cNvPr>
        <xdr:cNvPicPr>
          <a:picLocks noChangeAspect="1"/>
        </xdr:cNvPicPr>
      </xdr:nvPicPr>
      <xdr:blipFill>
        <a:blip xmlns:r="http://schemas.openxmlformats.org/officeDocument/2006/relationships" r:embed="rId1"/>
        <a:stretch>
          <a:fillRect/>
        </a:stretch>
      </xdr:blipFill>
      <xdr:spPr>
        <a:xfrm>
          <a:off x="876300" y="4293161"/>
          <a:ext cx="10646692" cy="5152908"/>
        </a:xfrm>
        <a:prstGeom prst="rect">
          <a:avLst/>
        </a:prstGeom>
      </xdr:spPr>
    </xdr:pic>
    <xdr:clientData/>
  </xdr:twoCellAnchor>
  <xdr:twoCellAnchor editAs="oneCell">
    <xdr:from>
      <xdr:col>1</xdr:col>
      <xdr:colOff>143236</xdr:colOff>
      <xdr:row>59</xdr:row>
      <xdr:rowOff>88659</xdr:rowOff>
    </xdr:from>
    <xdr:to>
      <xdr:col>19</xdr:col>
      <xdr:colOff>158751</xdr:colOff>
      <xdr:row>88</xdr:row>
      <xdr:rowOff>102052</xdr:rowOff>
    </xdr:to>
    <xdr:pic>
      <xdr:nvPicPr>
        <xdr:cNvPr id="3" name="Picture 2">
          <a:extLst>
            <a:ext uri="{FF2B5EF4-FFF2-40B4-BE49-F238E27FC236}">
              <a16:creationId xmlns:a16="http://schemas.microsoft.com/office/drawing/2014/main" id="{8F298D93-FDE4-12CE-464B-4315269E40B8}"/>
            </a:ext>
          </a:extLst>
        </xdr:cNvPr>
        <xdr:cNvPicPr>
          <a:picLocks noChangeAspect="1"/>
        </xdr:cNvPicPr>
      </xdr:nvPicPr>
      <xdr:blipFill>
        <a:blip xmlns:r="http://schemas.openxmlformats.org/officeDocument/2006/relationships" r:embed="rId2"/>
        <a:stretch>
          <a:fillRect/>
        </a:stretch>
      </xdr:blipFill>
      <xdr:spPr>
        <a:xfrm>
          <a:off x="752836" y="10042284"/>
          <a:ext cx="10991490" cy="5264843"/>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266700</xdr:colOff>
      <xdr:row>24</xdr:row>
      <xdr:rowOff>130736</xdr:rowOff>
    </xdr:from>
    <xdr:to>
      <xdr:col>18</xdr:col>
      <xdr:colOff>550192</xdr:colOff>
      <xdr:row>53</xdr:row>
      <xdr:rowOff>35369</xdr:rowOff>
    </xdr:to>
    <xdr:pic>
      <xdr:nvPicPr>
        <xdr:cNvPr id="2" name="Picture 1">
          <a:extLst>
            <a:ext uri="{FF2B5EF4-FFF2-40B4-BE49-F238E27FC236}">
              <a16:creationId xmlns:a16="http://schemas.microsoft.com/office/drawing/2014/main" id="{584A9075-395B-4E02-80CC-4A16876164F2}"/>
            </a:ext>
          </a:extLst>
        </xdr:cNvPr>
        <xdr:cNvPicPr>
          <a:picLocks noChangeAspect="1"/>
        </xdr:cNvPicPr>
      </xdr:nvPicPr>
      <xdr:blipFill>
        <a:blip xmlns:r="http://schemas.openxmlformats.org/officeDocument/2006/relationships" r:embed="rId1"/>
        <a:stretch>
          <a:fillRect/>
        </a:stretch>
      </xdr:blipFill>
      <xdr:spPr>
        <a:xfrm>
          <a:off x="876300" y="4293161"/>
          <a:ext cx="10646692" cy="5152908"/>
        </a:xfrm>
        <a:prstGeom prst="rect">
          <a:avLst/>
        </a:prstGeom>
      </xdr:spPr>
    </xdr:pic>
    <xdr:clientData/>
  </xdr:twoCellAnchor>
  <xdr:twoCellAnchor editAs="oneCell">
    <xdr:from>
      <xdr:col>1</xdr:col>
      <xdr:colOff>263525</xdr:colOff>
      <xdr:row>60</xdr:row>
      <xdr:rowOff>44621</xdr:rowOff>
    </xdr:from>
    <xdr:to>
      <xdr:col>19</xdr:col>
      <xdr:colOff>120650</xdr:colOff>
      <xdr:row>90</xdr:row>
      <xdr:rowOff>9991</xdr:rowOff>
    </xdr:to>
    <xdr:pic>
      <xdr:nvPicPr>
        <xdr:cNvPr id="4" name="Picture 3">
          <a:extLst>
            <a:ext uri="{FF2B5EF4-FFF2-40B4-BE49-F238E27FC236}">
              <a16:creationId xmlns:a16="http://schemas.microsoft.com/office/drawing/2014/main" id="{4A0608BE-60A3-5CB5-85F1-A5B10606A065}"/>
            </a:ext>
          </a:extLst>
        </xdr:cNvPr>
        <xdr:cNvPicPr>
          <a:picLocks noChangeAspect="1"/>
        </xdr:cNvPicPr>
      </xdr:nvPicPr>
      <xdr:blipFill>
        <a:blip xmlns:r="http://schemas.openxmlformats.org/officeDocument/2006/relationships" r:embed="rId2"/>
        <a:stretch>
          <a:fillRect/>
        </a:stretch>
      </xdr:blipFill>
      <xdr:spPr>
        <a:xfrm>
          <a:off x="873125" y="10179221"/>
          <a:ext cx="10833100" cy="539144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266700</xdr:colOff>
      <xdr:row>24</xdr:row>
      <xdr:rowOff>130736</xdr:rowOff>
    </xdr:from>
    <xdr:to>
      <xdr:col>18</xdr:col>
      <xdr:colOff>550192</xdr:colOff>
      <xdr:row>53</xdr:row>
      <xdr:rowOff>35369</xdr:rowOff>
    </xdr:to>
    <xdr:pic>
      <xdr:nvPicPr>
        <xdr:cNvPr id="2" name="Picture 1">
          <a:extLst>
            <a:ext uri="{FF2B5EF4-FFF2-40B4-BE49-F238E27FC236}">
              <a16:creationId xmlns:a16="http://schemas.microsoft.com/office/drawing/2014/main" id="{F3CD9A98-5760-456C-8D92-A91296F3A099}"/>
            </a:ext>
          </a:extLst>
        </xdr:cNvPr>
        <xdr:cNvPicPr>
          <a:picLocks noChangeAspect="1"/>
        </xdr:cNvPicPr>
      </xdr:nvPicPr>
      <xdr:blipFill>
        <a:blip xmlns:r="http://schemas.openxmlformats.org/officeDocument/2006/relationships" r:embed="rId1"/>
        <a:stretch>
          <a:fillRect/>
        </a:stretch>
      </xdr:blipFill>
      <xdr:spPr>
        <a:xfrm>
          <a:off x="876300" y="4550336"/>
          <a:ext cx="10646692" cy="5244983"/>
        </a:xfrm>
        <a:prstGeom prst="rect">
          <a:avLst/>
        </a:prstGeom>
      </xdr:spPr>
    </xdr:pic>
    <xdr:clientData/>
  </xdr:twoCellAnchor>
  <xdr:twoCellAnchor editAs="oneCell">
    <xdr:from>
      <xdr:col>1</xdr:col>
      <xdr:colOff>143236</xdr:colOff>
      <xdr:row>59</xdr:row>
      <xdr:rowOff>88659</xdr:rowOff>
    </xdr:from>
    <xdr:to>
      <xdr:col>19</xdr:col>
      <xdr:colOff>161926</xdr:colOff>
      <xdr:row>88</xdr:row>
      <xdr:rowOff>105227</xdr:rowOff>
    </xdr:to>
    <xdr:pic>
      <xdr:nvPicPr>
        <xdr:cNvPr id="3" name="Picture 2">
          <a:extLst>
            <a:ext uri="{FF2B5EF4-FFF2-40B4-BE49-F238E27FC236}">
              <a16:creationId xmlns:a16="http://schemas.microsoft.com/office/drawing/2014/main" id="{73BABD5A-7BC9-4AC3-AE65-23B082DC0C0B}"/>
            </a:ext>
          </a:extLst>
        </xdr:cNvPr>
        <xdr:cNvPicPr>
          <a:picLocks noChangeAspect="1"/>
        </xdr:cNvPicPr>
      </xdr:nvPicPr>
      <xdr:blipFill>
        <a:blip xmlns:r="http://schemas.openxmlformats.org/officeDocument/2006/relationships" r:embed="rId2"/>
        <a:stretch>
          <a:fillRect/>
        </a:stretch>
      </xdr:blipFill>
      <xdr:spPr>
        <a:xfrm>
          <a:off x="752836" y="10953509"/>
          <a:ext cx="10988315" cy="5353743"/>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266700</xdr:colOff>
      <xdr:row>24</xdr:row>
      <xdr:rowOff>130736</xdr:rowOff>
    </xdr:from>
    <xdr:to>
      <xdr:col>18</xdr:col>
      <xdr:colOff>550192</xdr:colOff>
      <xdr:row>53</xdr:row>
      <xdr:rowOff>35369</xdr:rowOff>
    </xdr:to>
    <xdr:pic>
      <xdr:nvPicPr>
        <xdr:cNvPr id="2" name="Picture 1">
          <a:extLst>
            <a:ext uri="{FF2B5EF4-FFF2-40B4-BE49-F238E27FC236}">
              <a16:creationId xmlns:a16="http://schemas.microsoft.com/office/drawing/2014/main" id="{F531C4C3-B31E-4A0A-9643-F528D88D17E1}"/>
            </a:ext>
          </a:extLst>
        </xdr:cNvPr>
        <xdr:cNvPicPr>
          <a:picLocks noChangeAspect="1"/>
        </xdr:cNvPicPr>
      </xdr:nvPicPr>
      <xdr:blipFill>
        <a:blip xmlns:r="http://schemas.openxmlformats.org/officeDocument/2006/relationships" r:embed="rId1"/>
        <a:stretch>
          <a:fillRect/>
        </a:stretch>
      </xdr:blipFill>
      <xdr:spPr>
        <a:xfrm>
          <a:off x="876300" y="4550336"/>
          <a:ext cx="10646692" cy="5244983"/>
        </a:xfrm>
        <a:prstGeom prst="rect">
          <a:avLst/>
        </a:prstGeom>
      </xdr:spPr>
    </xdr:pic>
    <xdr:clientData/>
  </xdr:twoCellAnchor>
  <xdr:twoCellAnchor editAs="oneCell">
    <xdr:from>
      <xdr:col>1</xdr:col>
      <xdr:colOff>263525</xdr:colOff>
      <xdr:row>60</xdr:row>
      <xdr:rowOff>44621</xdr:rowOff>
    </xdr:from>
    <xdr:to>
      <xdr:col>19</xdr:col>
      <xdr:colOff>120650</xdr:colOff>
      <xdr:row>90</xdr:row>
      <xdr:rowOff>9991</xdr:rowOff>
    </xdr:to>
    <xdr:pic>
      <xdr:nvPicPr>
        <xdr:cNvPr id="3" name="Picture 2">
          <a:extLst>
            <a:ext uri="{FF2B5EF4-FFF2-40B4-BE49-F238E27FC236}">
              <a16:creationId xmlns:a16="http://schemas.microsoft.com/office/drawing/2014/main" id="{D7D4CC8E-C234-4C9A-B01F-FE17C81EE402}"/>
            </a:ext>
          </a:extLst>
        </xdr:cNvPr>
        <xdr:cNvPicPr>
          <a:picLocks noChangeAspect="1"/>
        </xdr:cNvPicPr>
      </xdr:nvPicPr>
      <xdr:blipFill>
        <a:blip xmlns:r="http://schemas.openxmlformats.org/officeDocument/2006/relationships" r:embed="rId2"/>
        <a:stretch>
          <a:fillRect/>
        </a:stretch>
      </xdr:blipFill>
      <xdr:spPr>
        <a:xfrm>
          <a:off x="873125" y="11093621"/>
          <a:ext cx="10829925" cy="548987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mramboth\Desktop\Energy%20plus%20for%20tucson%20and%20albuqurque.xlsx" TargetMode="External"/><Relationship Id="rId1" Type="http://schemas.openxmlformats.org/officeDocument/2006/relationships/externalLinkPath" Target="Energy%20plus%20for%20tucson%20and%20albuqurque.xlsx" TargetMode="External"/></Relationships>
</file>

<file path=xl/externalLinks/_rels/externalLink2.xml.rels><?xml version="1.0" encoding="UTF-8" standalone="yes"?>
<Relationships xmlns="http://schemas.openxmlformats.org/package/2006/relationships"><Relationship Id="rId2" Type="http://schemas.openxmlformats.org/officeDocument/2006/relationships/externalLinkPath" Target="file:///D:\OneDrive%20files%20mramboth\OneDrive\OneDrive%20-%20Arizona%20State%20University\Desktop\CSV_python.csv" TargetMode="External"/><Relationship Id="rId1" Type="http://schemas.openxmlformats.org/officeDocument/2006/relationships/externalLinkPath" Target="file:///D:\OneDrive%20files%20mramboth\OneDrive\OneDrive%20-%20Arizona%20State%20University\Desktop\CSV_python.csv"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heet1"/>
    </sheetNames>
    <sheetDataSet>
      <sheetData sheetId="0">
        <row r="662">
          <cell r="E662" t="str">
            <v>Existing soil condition</v>
          </cell>
          <cell r="F662" t="str">
            <v xml:space="preserve">Saturated soil </v>
          </cell>
          <cell r="G662" t="str">
            <v>% increase in length</v>
          </cell>
        </row>
        <row r="664">
          <cell r="D664" t="str">
            <v>Horizontal slinky</v>
          </cell>
          <cell r="E664">
            <v>336.2</v>
          </cell>
          <cell r="F664">
            <v>369.7</v>
          </cell>
          <cell r="G664">
            <v>9.0614011360562614</v>
          </cell>
        </row>
        <row r="665">
          <cell r="D665" t="str">
            <v>Vertical slinky</v>
          </cell>
          <cell r="E665">
            <v>445.1</v>
          </cell>
          <cell r="F665">
            <v>545.1</v>
          </cell>
          <cell r="G665">
            <v>18.345257750871401</v>
          </cell>
        </row>
        <row r="666">
          <cell r="D666" t="str">
            <v>4 pipes/trench</v>
          </cell>
          <cell r="E666">
            <v>557.5</v>
          </cell>
          <cell r="F666">
            <v>619.20000000000005</v>
          </cell>
          <cell r="G666">
            <v>9.9644702842377324</v>
          </cell>
        </row>
        <row r="667">
          <cell r="D667" t="str">
            <v>2 pipes/trench</v>
          </cell>
          <cell r="E667">
            <v>1007.4</v>
          </cell>
          <cell r="F667">
            <v>1137.2</v>
          </cell>
          <cell r="G667">
            <v>11.413999296517769</v>
          </cell>
        </row>
        <row r="668">
          <cell r="D668" t="str">
            <v>Horizontal slinky</v>
          </cell>
          <cell r="E668">
            <v>311.2</v>
          </cell>
          <cell r="F668">
            <v>342.5</v>
          </cell>
          <cell r="G668">
            <v>9.1386861313868657</v>
          </cell>
        </row>
        <row r="669">
          <cell r="D669" t="str">
            <v>Vertical slinky</v>
          </cell>
          <cell r="E669">
            <v>412.2</v>
          </cell>
          <cell r="F669">
            <v>506</v>
          </cell>
          <cell r="G669">
            <v>18.537549407114625</v>
          </cell>
        </row>
        <row r="670">
          <cell r="D670" t="str">
            <v>4 pipes/trench</v>
          </cell>
          <cell r="E670">
            <v>516.9</v>
          </cell>
          <cell r="F670">
            <v>575.29999999999995</v>
          </cell>
          <cell r="G670">
            <v>10.151225447592557</v>
          </cell>
        </row>
        <row r="671">
          <cell r="D671" t="str">
            <v>2 pipes/trench</v>
          </cell>
          <cell r="E671">
            <v>933.4</v>
          </cell>
          <cell r="F671">
            <v>1056.0999999999999</v>
          </cell>
          <cell r="G671">
            <v>11.61821797178297</v>
          </cell>
        </row>
        <row r="685">
          <cell r="E685" t="str">
            <v>Existing soil condition</v>
          </cell>
          <cell r="F685" t="str">
            <v xml:space="preserve">Saturated soil </v>
          </cell>
          <cell r="G685" t="str">
            <v>% decrease in length</v>
          </cell>
        </row>
        <row r="687">
          <cell r="E687">
            <v>210.4</v>
          </cell>
          <cell r="F687">
            <v>166.6</v>
          </cell>
          <cell r="G687">
            <v>20.817490494296585</v>
          </cell>
        </row>
        <row r="688">
          <cell r="E688">
            <v>232</v>
          </cell>
          <cell r="F688">
            <v>184.2</v>
          </cell>
          <cell r="G688">
            <v>20.603448275862075</v>
          </cell>
        </row>
        <row r="689">
          <cell r="E689">
            <v>307.10000000000002</v>
          </cell>
          <cell r="F689">
            <v>219</v>
          </cell>
          <cell r="G689">
            <v>28.687723868446763</v>
          </cell>
        </row>
        <row r="690">
          <cell r="E690">
            <v>536</v>
          </cell>
          <cell r="F690">
            <v>391.7</v>
          </cell>
          <cell r="G690">
            <v>26.921641791044777</v>
          </cell>
        </row>
        <row r="691">
          <cell r="E691">
            <v>192.7</v>
          </cell>
          <cell r="F691">
            <v>152.69999999999999</v>
          </cell>
          <cell r="G691">
            <v>20.75765438505449</v>
          </cell>
        </row>
        <row r="692">
          <cell r="E692">
            <v>212.5</v>
          </cell>
          <cell r="F692">
            <v>168.8</v>
          </cell>
          <cell r="G692">
            <v>20.564705882352936</v>
          </cell>
        </row>
        <row r="693">
          <cell r="E693">
            <v>281.10000000000002</v>
          </cell>
          <cell r="F693">
            <v>200.6</v>
          </cell>
          <cell r="G693">
            <v>28.637495553183928</v>
          </cell>
        </row>
        <row r="694">
          <cell r="E694">
            <v>490.9</v>
          </cell>
          <cell r="F694">
            <v>359</v>
          </cell>
          <cell r="G694">
            <v>26.869016092890607</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CSV_python"/>
    </sheetNames>
    <sheetDataSet>
      <sheetData sheetId="0">
        <row r="2">
          <cell r="A2">
            <v>0.01</v>
          </cell>
          <cell r="B2">
            <v>5.0000000000000001E-3</v>
          </cell>
          <cell r="C2">
            <v>18397.2</v>
          </cell>
          <cell r="D2">
            <v>52406.2</v>
          </cell>
          <cell r="E2">
            <v>2703048</v>
          </cell>
          <cell r="F2">
            <v>1572186</v>
          </cell>
          <cell r="H2">
            <v>75.747456914670025</v>
          </cell>
          <cell r="I2">
            <v>60.17476174072798</v>
          </cell>
        </row>
        <row r="3">
          <cell r="A3">
            <v>0.01</v>
          </cell>
          <cell r="B3">
            <v>8.0000000000000002E-3</v>
          </cell>
          <cell r="C3">
            <v>20286.8</v>
          </cell>
          <cell r="D3">
            <v>66099.899999999994</v>
          </cell>
          <cell r="E3">
            <v>2980689</v>
          </cell>
          <cell r="F3">
            <v>1982997</v>
          </cell>
          <cell r="H3">
            <v>83.527784783522492</v>
          </cell>
          <cell r="I3">
            <v>75.898380985187742</v>
          </cell>
        </row>
        <row r="4">
          <cell r="A4">
            <v>0.01</v>
          </cell>
          <cell r="B4">
            <v>0.01</v>
          </cell>
          <cell r="C4">
            <v>21285.5</v>
          </cell>
          <cell r="D4">
            <v>72684.100000000006</v>
          </cell>
          <cell r="E4">
            <v>3127428</v>
          </cell>
          <cell r="F4">
            <v>2180523</v>
          </cell>
          <cell r="H4">
            <v>87.639848675914251</v>
          </cell>
          <cell r="I4">
            <v>83.45860603972902</v>
          </cell>
        </row>
        <row r="5">
          <cell r="A5">
            <v>0.01</v>
          </cell>
          <cell r="B5">
            <v>0.02</v>
          </cell>
          <cell r="C5">
            <v>25425.599999999999</v>
          </cell>
          <cell r="D5">
            <v>93295.9</v>
          </cell>
          <cell r="E5">
            <v>3735721.5</v>
          </cell>
          <cell r="F5">
            <v>2798877</v>
          </cell>
          <cell r="H5">
            <v>104.68604455653636</v>
          </cell>
          <cell r="I5">
            <v>107.12584682512343</v>
          </cell>
        </row>
        <row r="6">
          <cell r="A6">
            <v>0.01</v>
          </cell>
          <cell r="B6">
            <v>0.05</v>
          </cell>
          <cell r="C6">
            <v>34622.5</v>
          </cell>
          <cell r="D6">
            <v>120766.1</v>
          </cell>
          <cell r="E6">
            <v>5688805.5</v>
          </cell>
          <cell r="F6">
            <v>3622983</v>
          </cell>
          <cell r="H6">
            <v>159.4172761664565</v>
          </cell>
          <cell r="I6">
            <v>138.66815937535881</v>
          </cell>
        </row>
        <row r="7">
          <cell r="A7">
            <v>0.01</v>
          </cell>
          <cell r="B7">
            <v>0.1</v>
          </cell>
          <cell r="C7">
            <v>45139.8</v>
          </cell>
          <cell r="D7">
            <v>141627.9</v>
          </cell>
          <cell r="E7">
            <v>9773986.5</v>
          </cell>
          <cell r="F7">
            <v>4248837</v>
          </cell>
          <cell r="H7">
            <v>273.89621689785622</v>
          </cell>
          <cell r="I7">
            <v>162.6224595246297</v>
          </cell>
        </row>
        <row r="8">
          <cell r="A8">
            <v>0.01</v>
          </cell>
          <cell r="B8">
            <v>0.5</v>
          </cell>
          <cell r="C8">
            <v>84564.7</v>
          </cell>
          <cell r="D8">
            <v>189291.4</v>
          </cell>
          <cell r="E8">
            <v>82829898</v>
          </cell>
          <cell r="F8">
            <v>5678742</v>
          </cell>
          <cell r="H8">
            <v>2321.1404791929381</v>
          </cell>
          <cell r="I8">
            <v>217.35147548513032</v>
          </cell>
        </row>
        <row r="9">
          <cell r="A9">
            <v>0.01</v>
          </cell>
          <cell r="B9">
            <v>1</v>
          </cell>
          <cell r="C9">
            <v>106280.2</v>
          </cell>
          <cell r="D9">
            <v>214058.3</v>
          </cell>
          <cell r="E9">
            <v>15615471</v>
          </cell>
          <cell r="F9">
            <v>6421749</v>
          </cell>
          <cell r="H9">
            <v>437.59201345102986</v>
          </cell>
          <cell r="I9">
            <v>245.78975772189688</v>
          </cell>
        </row>
        <row r="10">
          <cell r="A10">
            <v>0.01</v>
          </cell>
          <cell r="B10">
            <v>2</v>
          </cell>
          <cell r="C10">
            <v>129531.2</v>
          </cell>
          <cell r="D10">
            <v>238310</v>
          </cell>
          <cell r="E10">
            <v>19031682</v>
          </cell>
          <cell r="F10">
            <v>3574650</v>
          </cell>
          <cell r="H10">
            <v>533.32442202606137</v>
          </cell>
          <cell r="I10">
            <v>136.81823401079342</v>
          </cell>
        </row>
        <row r="11">
          <cell r="A11">
            <v>0.01</v>
          </cell>
          <cell r="B11">
            <v>5</v>
          </cell>
          <cell r="C11">
            <v>160903.20000000001</v>
          </cell>
          <cell r="D11">
            <v>270235.59999999998</v>
          </cell>
          <cell r="E11">
            <v>23641089</v>
          </cell>
          <cell r="F11">
            <v>8107068</v>
          </cell>
          <cell r="H11">
            <v>662.49373686422871</v>
          </cell>
          <cell r="I11">
            <v>310.29463773108279</v>
          </cell>
        </row>
        <row r="12">
          <cell r="A12">
            <v>0.01</v>
          </cell>
          <cell r="B12">
            <v>10</v>
          </cell>
          <cell r="C12">
            <v>184168.5</v>
          </cell>
          <cell r="D12">
            <v>294469.2</v>
          </cell>
          <cell r="E12">
            <v>27059400</v>
          </cell>
          <cell r="F12">
            <v>8834076</v>
          </cell>
          <cell r="H12">
            <v>758.28499369482972</v>
          </cell>
          <cell r="I12">
            <v>338.12056493282813</v>
          </cell>
        </row>
        <row r="13">
          <cell r="A13">
            <v>0.1</v>
          </cell>
          <cell r="B13">
            <v>5.0000000000000001E-3</v>
          </cell>
          <cell r="C13">
            <v>1893.3</v>
          </cell>
          <cell r="D13">
            <v>5568.8</v>
          </cell>
          <cell r="E13">
            <v>278172</v>
          </cell>
          <cell r="F13">
            <v>167064</v>
          </cell>
          <cell r="H13">
            <v>7.7952080706179068</v>
          </cell>
          <cell r="I13">
            <v>6.3943047422206911</v>
          </cell>
        </row>
        <row r="14">
          <cell r="A14">
            <v>0.1</v>
          </cell>
          <cell r="B14">
            <v>8.0000000000000002E-3</v>
          </cell>
          <cell r="C14">
            <v>2081.1999999999998</v>
          </cell>
          <cell r="D14">
            <v>6926.4</v>
          </cell>
          <cell r="E14">
            <v>305781</v>
          </cell>
          <cell r="F14">
            <v>207792</v>
          </cell>
          <cell r="H14">
            <v>8.5688944934846578</v>
          </cell>
          <cell r="I14">
            <v>7.9531519118153637</v>
          </cell>
        </row>
        <row r="15">
          <cell r="A15">
            <v>0.1</v>
          </cell>
          <cell r="B15">
            <v>0.01</v>
          </cell>
          <cell r="C15">
            <v>2180.9</v>
          </cell>
          <cell r="D15">
            <v>7584.9</v>
          </cell>
          <cell r="E15">
            <v>320428.5</v>
          </cell>
          <cell r="F15">
            <v>227547</v>
          </cell>
          <cell r="H15">
            <v>8.9793610760823874</v>
          </cell>
          <cell r="I15">
            <v>8.7092662762659323</v>
          </cell>
        </row>
        <row r="16">
          <cell r="A16">
            <v>0.1</v>
          </cell>
          <cell r="B16">
            <v>0.02</v>
          </cell>
          <cell r="C16">
            <v>2596.6</v>
          </cell>
          <cell r="D16">
            <v>9646.6</v>
          </cell>
          <cell r="E16">
            <v>381511.5</v>
          </cell>
          <cell r="F16">
            <v>289398</v>
          </cell>
          <cell r="H16">
            <v>10.691088692728037</v>
          </cell>
          <cell r="I16">
            <v>11.076587438282237</v>
          </cell>
        </row>
        <row r="17">
          <cell r="A17">
            <v>0.1</v>
          </cell>
          <cell r="B17">
            <v>0.05</v>
          </cell>
          <cell r="C17">
            <v>3524.7</v>
          </cell>
          <cell r="D17">
            <v>12394.2</v>
          </cell>
          <cell r="E17">
            <v>582027</v>
          </cell>
          <cell r="F17">
            <v>371826</v>
          </cell>
          <cell r="H17">
            <v>16.310130306851619</v>
          </cell>
          <cell r="I17">
            <v>14.231484671029969</v>
          </cell>
        </row>
        <row r="18">
          <cell r="A18">
            <v>0.1</v>
          </cell>
          <cell r="B18">
            <v>0.1</v>
          </cell>
          <cell r="C18">
            <v>4587</v>
          </cell>
          <cell r="D18">
            <v>14480.8</v>
          </cell>
          <cell r="E18">
            <v>996499.5</v>
          </cell>
          <cell r="F18">
            <v>434424</v>
          </cell>
          <cell r="H18">
            <v>27.924884405212275</v>
          </cell>
          <cell r="I18">
            <v>16.627396945688368</v>
          </cell>
        </row>
        <row r="19">
          <cell r="A19">
            <v>0.1</v>
          </cell>
          <cell r="B19">
            <v>0.5</v>
          </cell>
          <cell r="C19">
            <v>8563.7000000000007</v>
          </cell>
          <cell r="D19">
            <v>19248.099999999999</v>
          </cell>
          <cell r="E19">
            <v>8405953.5</v>
          </cell>
          <cell r="F19">
            <v>577443</v>
          </cell>
          <cell r="H19">
            <v>235.55985708280789</v>
          </cell>
          <cell r="I19">
            <v>22.101389367321161</v>
          </cell>
        </row>
        <row r="20">
          <cell r="A20">
            <v>0.1</v>
          </cell>
          <cell r="B20">
            <v>1</v>
          </cell>
          <cell r="C20">
            <v>10751.3</v>
          </cell>
          <cell r="D20">
            <v>21719.3</v>
          </cell>
          <cell r="E20">
            <v>1579656</v>
          </cell>
          <cell r="F20">
            <v>651579</v>
          </cell>
          <cell r="H20">
            <v>44.266666666666666</v>
          </cell>
          <cell r="I20">
            <v>24.93891376736709</v>
          </cell>
        </row>
        <row r="21">
          <cell r="A21">
            <v>0.1</v>
          </cell>
          <cell r="B21">
            <v>2</v>
          </cell>
          <cell r="C21">
            <v>13091.5</v>
          </cell>
          <cell r="D21">
            <v>24127.599999999999</v>
          </cell>
          <cell r="E21">
            <v>1923507</v>
          </cell>
          <cell r="F21">
            <v>723828</v>
          </cell>
          <cell r="H21">
            <v>53.902395964691046</v>
          </cell>
          <cell r="I21">
            <v>27.704214031461706</v>
          </cell>
        </row>
        <row r="22">
          <cell r="A22">
            <v>0.1</v>
          </cell>
          <cell r="B22">
            <v>5</v>
          </cell>
          <cell r="C22">
            <v>16246.1</v>
          </cell>
          <cell r="D22">
            <v>27336.5</v>
          </cell>
          <cell r="E22">
            <v>2386998</v>
          </cell>
          <cell r="F22">
            <v>820095</v>
          </cell>
          <cell r="H22">
            <v>66.890794451450191</v>
          </cell>
          <cell r="I22">
            <v>31.388793202434265</v>
          </cell>
        </row>
        <row r="23">
          <cell r="A23">
            <v>0.1</v>
          </cell>
          <cell r="B23">
            <v>10</v>
          </cell>
          <cell r="C23">
            <v>18583.3</v>
          </cell>
          <cell r="D23">
            <v>29761.200000000001</v>
          </cell>
          <cell r="E23">
            <v>2730391.5</v>
          </cell>
          <cell r="F23">
            <v>892836</v>
          </cell>
          <cell r="H23">
            <v>76.513703236654052</v>
          </cell>
          <cell r="I23">
            <v>34.172924560799174</v>
          </cell>
        </row>
        <row r="24">
          <cell r="A24">
            <v>0.2</v>
          </cell>
          <cell r="B24">
            <v>5.0000000000000001E-3</v>
          </cell>
          <cell r="C24">
            <v>976.4</v>
          </cell>
          <cell r="D24">
            <v>2958</v>
          </cell>
          <cell r="E24">
            <v>143457</v>
          </cell>
          <cell r="F24">
            <v>88740</v>
          </cell>
          <cell r="H24">
            <v>4.0200924758301806</v>
          </cell>
          <cell r="I24">
            <v>3.3964863933861524</v>
          </cell>
        </row>
        <row r="25">
          <cell r="A25">
            <v>0.2</v>
          </cell>
          <cell r="B25">
            <v>8.0000000000000002E-3</v>
          </cell>
          <cell r="C25">
            <v>1021.6</v>
          </cell>
          <cell r="D25">
            <v>3645.9</v>
          </cell>
          <cell r="E25">
            <v>150099</v>
          </cell>
          <cell r="F25">
            <v>109377</v>
          </cell>
          <cell r="H25">
            <v>4.2062211013030684</v>
          </cell>
          <cell r="I25">
            <v>4.1863589390285911</v>
          </cell>
        </row>
        <row r="26">
          <cell r="A26">
            <v>0.2</v>
          </cell>
          <cell r="B26">
            <v>0.01</v>
          </cell>
          <cell r="C26">
            <v>1119.5</v>
          </cell>
          <cell r="D26">
            <v>3977</v>
          </cell>
          <cell r="E26">
            <v>164484</v>
          </cell>
          <cell r="F26">
            <v>119310</v>
          </cell>
          <cell r="H26">
            <v>4.6093316519546024</v>
          </cell>
          <cell r="I26">
            <v>4.5665403605465613</v>
          </cell>
        </row>
        <row r="27">
          <cell r="A27">
            <v>0.2</v>
          </cell>
          <cell r="B27">
            <v>0.02</v>
          </cell>
          <cell r="C27">
            <v>1267.9000000000001</v>
          </cell>
          <cell r="D27">
            <v>4999.2</v>
          </cell>
          <cell r="E27">
            <v>186292.5</v>
          </cell>
          <cell r="F27">
            <v>149976</v>
          </cell>
          <cell r="H27">
            <v>5.2204707860445563</v>
          </cell>
          <cell r="I27">
            <v>5.7402686875645887</v>
          </cell>
        </row>
        <row r="28">
          <cell r="A28">
            <v>0.2</v>
          </cell>
          <cell r="B28">
            <v>0.05</v>
          </cell>
          <cell r="C28">
            <v>1714.7</v>
          </cell>
          <cell r="D28">
            <v>6373.3</v>
          </cell>
          <cell r="E28">
            <v>284808</v>
          </cell>
          <cell r="F28">
            <v>191199</v>
          </cell>
          <cell r="H28">
            <v>7.981168558217739</v>
          </cell>
          <cell r="I28">
            <v>7.3180617751751065</v>
          </cell>
        </row>
        <row r="29">
          <cell r="A29">
            <v>0.2</v>
          </cell>
          <cell r="B29">
            <v>0.1</v>
          </cell>
          <cell r="C29">
            <v>2226.8000000000002</v>
          </cell>
          <cell r="D29">
            <v>7416.8</v>
          </cell>
          <cell r="E29">
            <v>485640</v>
          </cell>
          <cell r="F29">
            <v>222504</v>
          </cell>
          <cell r="H29">
            <v>13.609079445145019</v>
          </cell>
          <cell r="I29">
            <v>8.5162475599954064</v>
          </cell>
        </row>
        <row r="30">
          <cell r="A30">
            <v>0.2</v>
          </cell>
          <cell r="B30">
            <v>0.5</v>
          </cell>
          <cell r="C30">
            <v>4140.3</v>
          </cell>
          <cell r="D30">
            <v>9821.4</v>
          </cell>
          <cell r="E30">
            <v>4074400.5</v>
          </cell>
          <cell r="F30">
            <v>294642</v>
          </cell>
          <cell r="H30">
            <v>114.17683900798654</v>
          </cell>
          <cell r="I30">
            <v>11.27729934550465</v>
          </cell>
        </row>
        <row r="31">
          <cell r="A31">
            <v>0.2</v>
          </cell>
          <cell r="B31">
            <v>1</v>
          </cell>
          <cell r="C31">
            <v>5191.3999999999996</v>
          </cell>
          <cell r="D31">
            <v>11033.9</v>
          </cell>
          <cell r="E31">
            <v>762757.5</v>
          </cell>
          <cell r="F31">
            <v>331017</v>
          </cell>
          <cell r="H31">
            <v>21.374737284573349</v>
          </cell>
          <cell r="I31">
            <v>12.669537260305431</v>
          </cell>
        </row>
        <row r="32">
          <cell r="A32">
            <v>0.2</v>
          </cell>
          <cell r="B32">
            <v>2</v>
          </cell>
          <cell r="C32">
            <v>6314.6</v>
          </cell>
          <cell r="D32">
            <v>12239</v>
          </cell>
          <cell r="E32">
            <v>927793.5</v>
          </cell>
          <cell r="F32">
            <v>367170</v>
          </cell>
          <cell r="H32">
            <v>25.999537620849097</v>
          </cell>
          <cell r="I32">
            <v>14.053278217935469</v>
          </cell>
        </row>
        <row r="33">
          <cell r="A33">
            <v>0.2</v>
          </cell>
          <cell r="B33">
            <v>5</v>
          </cell>
          <cell r="C33">
            <v>7826.9</v>
          </cell>
          <cell r="D33">
            <v>13843.2</v>
          </cell>
          <cell r="E33">
            <v>1149988.5</v>
          </cell>
          <cell r="F33">
            <v>415296</v>
          </cell>
          <cell r="H33">
            <v>32.226103404791928</v>
          </cell>
          <cell r="I33">
            <v>15.895280744057871</v>
          </cell>
        </row>
        <row r="34">
          <cell r="A34">
            <v>0.2</v>
          </cell>
          <cell r="B34">
            <v>10</v>
          </cell>
          <cell r="C34">
            <v>8946</v>
          </cell>
          <cell r="D34">
            <v>15055.6</v>
          </cell>
          <cell r="E34">
            <v>1314417</v>
          </cell>
          <cell r="F34">
            <v>451668</v>
          </cell>
          <cell r="H34">
            <v>36.833879781420762</v>
          </cell>
          <cell r="I34">
            <v>17.2874038351131</v>
          </cell>
        </row>
        <row r="35">
          <cell r="A35">
            <v>0.5</v>
          </cell>
          <cell r="B35">
            <v>5.0000000000000001E-3</v>
          </cell>
          <cell r="C35">
            <v>426.2</v>
          </cell>
          <cell r="D35">
            <v>1392.2</v>
          </cell>
          <cell r="E35">
            <v>62628</v>
          </cell>
          <cell r="F35">
            <v>41769</v>
          </cell>
          <cell r="H35">
            <v>1.7550231189575451</v>
          </cell>
          <cell r="I35">
            <v>1.5986910093007234</v>
          </cell>
        </row>
        <row r="36">
          <cell r="A36">
            <v>0.5</v>
          </cell>
          <cell r="B36">
            <v>8.0000000000000002E-3</v>
          </cell>
          <cell r="C36">
            <v>462.9</v>
          </cell>
          <cell r="D36">
            <v>1667.1</v>
          </cell>
          <cell r="E36">
            <v>68011.5</v>
          </cell>
          <cell r="F36">
            <v>50013</v>
          </cell>
          <cell r="H36">
            <v>1.9058848255569567</v>
          </cell>
          <cell r="I36">
            <v>1.9142266620737169</v>
          </cell>
        </row>
        <row r="37">
          <cell r="A37">
            <v>0.5</v>
          </cell>
          <cell r="B37">
            <v>0.01</v>
          </cell>
          <cell r="C37">
            <v>482.7</v>
          </cell>
          <cell r="D37">
            <v>1799.3</v>
          </cell>
          <cell r="E37">
            <v>70917</v>
          </cell>
          <cell r="F37">
            <v>53979</v>
          </cell>
          <cell r="H37">
            <v>1.9873055905842791</v>
          </cell>
          <cell r="I37">
            <v>2.0660236536915835</v>
          </cell>
        </row>
        <row r="38">
          <cell r="A38">
            <v>0.5</v>
          </cell>
          <cell r="B38">
            <v>0.02</v>
          </cell>
          <cell r="C38">
            <v>567.4</v>
          </cell>
          <cell r="D38">
            <v>2210.3000000000002</v>
          </cell>
          <cell r="E38">
            <v>83359.5</v>
          </cell>
          <cell r="F38">
            <v>66309</v>
          </cell>
          <cell r="H38">
            <v>2.3359815048339638</v>
          </cell>
          <cell r="I38">
            <v>2.5379492479044665</v>
          </cell>
        </row>
        <row r="39">
          <cell r="A39">
            <v>0.5</v>
          </cell>
          <cell r="B39">
            <v>0.05</v>
          </cell>
          <cell r="C39">
            <v>760.4</v>
          </cell>
          <cell r="D39">
            <v>2762.1</v>
          </cell>
          <cell r="E39">
            <v>128092.5</v>
          </cell>
          <cell r="F39">
            <v>82863</v>
          </cell>
          <cell r="H39">
            <v>3.5895334174022699</v>
          </cell>
          <cell r="I39">
            <v>3.1715466758525661</v>
          </cell>
        </row>
        <row r="40">
          <cell r="A40">
            <v>0.5</v>
          </cell>
          <cell r="B40">
            <v>0.1</v>
          </cell>
          <cell r="C40">
            <v>982.3</v>
          </cell>
          <cell r="D40">
            <v>3180.7</v>
          </cell>
          <cell r="E40">
            <v>216292.5</v>
          </cell>
          <cell r="F40">
            <v>95421</v>
          </cell>
          <cell r="H40">
            <v>6.0611601513240858</v>
          </cell>
          <cell r="I40">
            <v>3.6521988747272935</v>
          </cell>
        </row>
        <row r="41">
          <cell r="A41">
            <v>0.5</v>
          </cell>
          <cell r="B41">
            <v>0.5</v>
          </cell>
          <cell r="C41">
            <v>1808</v>
          </cell>
          <cell r="D41">
            <v>4136.2</v>
          </cell>
          <cell r="E41">
            <v>1790493</v>
          </cell>
          <cell r="F41">
            <v>124086</v>
          </cell>
          <cell r="H41">
            <v>50.174947456914673</v>
          </cell>
          <cell r="I41">
            <v>4.7493397634630838</v>
          </cell>
        </row>
        <row r="42">
          <cell r="A42">
            <v>0.5</v>
          </cell>
          <cell r="B42">
            <v>1</v>
          </cell>
          <cell r="C42">
            <v>2259.8000000000002</v>
          </cell>
          <cell r="D42">
            <v>4621.3</v>
          </cell>
          <cell r="E42">
            <v>332028</v>
          </cell>
          <cell r="F42">
            <v>138639</v>
          </cell>
          <cell r="H42">
            <v>9.3044136191677183</v>
          </cell>
          <cell r="I42">
            <v>5.3063497531289467</v>
          </cell>
        </row>
        <row r="43">
          <cell r="A43">
            <v>0.5</v>
          </cell>
          <cell r="B43">
            <v>2</v>
          </cell>
          <cell r="C43">
            <v>2741.4</v>
          </cell>
          <cell r="D43">
            <v>5106.2</v>
          </cell>
          <cell r="E43">
            <v>402780</v>
          </cell>
          <cell r="F43">
            <v>153186</v>
          </cell>
          <cell r="H43">
            <v>11.287095418242959</v>
          </cell>
          <cell r="I43">
            <v>5.8631300953037089</v>
          </cell>
        </row>
        <row r="44">
          <cell r="A44">
            <v>0.5</v>
          </cell>
          <cell r="B44">
            <v>5</v>
          </cell>
          <cell r="C44">
            <v>3387.7</v>
          </cell>
          <cell r="D44">
            <v>5747.5</v>
          </cell>
          <cell r="E44">
            <v>497746.5</v>
          </cell>
          <cell r="F44">
            <v>172425</v>
          </cell>
          <cell r="H44">
            <v>13.948339638503573</v>
          </cell>
          <cell r="I44">
            <v>6.5994947755195774</v>
          </cell>
        </row>
        <row r="45">
          <cell r="A45">
            <v>0.5</v>
          </cell>
          <cell r="B45">
            <v>10</v>
          </cell>
          <cell r="C45">
            <v>3864.6</v>
          </cell>
          <cell r="D45">
            <v>6232.5</v>
          </cell>
          <cell r="E45">
            <v>567813</v>
          </cell>
          <cell r="F45">
            <v>186975</v>
          </cell>
          <cell r="H45">
            <v>15.911811685582178</v>
          </cell>
          <cell r="I45">
            <v>7.1563899414398895</v>
          </cell>
        </row>
        <row r="46">
          <cell r="A46">
            <v>1</v>
          </cell>
          <cell r="B46">
            <v>5.0000000000000001E-3</v>
          </cell>
          <cell r="C46">
            <v>242.9</v>
          </cell>
          <cell r="D46">
            <v>870.9</v>
          </cell>
          <cell r="E46">
            <v>35685</v>
          </cell>
          <cell r="F46">
            <v>26127</v>
          </cell>
          <cell r="H46">
            <v>1</v>
          </cell>
          <cell r="I46">
            <v>1</v>
          </cell>
        </row>
        <row r="47">
          <cell r="A47">
            <v>1</v>
          </cell>
          <cell r="B47">
            <v>8.0000000000000002E-3</v>
          </cell>
          <cell r="C47">
            <v>260.60000000000002</v>
          </cell>
          <cell r="D47">
            <v>1008</v>
          </cell>
          <cell r="E47">
            <v>38290.5</v>
          </cell>
          <cell r="F47">
            <v>30240</v>
          </cell>
          <cell r="H47">
            <v>1.0730138713745272</v>
          </cell>
          <cell r="I47">
            <v>1.157423355149845</v>
          </cell>
        </row>
        <row r="48">
          <cell r="A48">
            <v>1</v>
          </cell>
          <cell r="B48">
            <v>0.01</v>
          </cell>
          <cell r="C48">
            <v>270.39999999999998</v>
          </cell>
          <cell r="D48">
            <v>1073.9000000000001</v>
          </cell>
          <cell r="E48">
            <v>39729</v>
          </cell>
          <cell r="F48">
            <v>32217</v>
          </cell>
          <cell r="H48">
            <v>1.1133249264396805</v>
          </cell>
          <cell r="I48">
            <v>1.233092203467677</v>
          </cell>
        </row>
        <row r="49">
          <cell r="A49">
            <v>1</v>
          </cell>
          <cell r="B49">
            <v>0.02</v>
          </cell>
          <cell r="C49">
            <v>313.7</v>
          </cell>
          <cell r="D49">
            <v>1280.5</v>
          </cell>
          <cell r="E49">
            <v>46090.5</v>
          </cell>
          <cell r="F49">
            <v>38415</v>
          </cell>
          <cell r="H49">
            <v>1.2915931063472048</v>
          </cell>
          <cell r="I49">
            <v>1.4703180617751752</v>
          </cell>
        </row>
        <row r="50">
          <cell r="A50">
            <v>1</v>
          </cell>
          <cell r="B50">
            <v>0.05</v>
          </cell>
          <cell r="C50">
            <v>414.9</v>
          </cell>
          <cell r="D50">
            <v>1555.8</v>
          </cell>
          <cell r="E50">
            <v>71350.5</v>
          </cell>
          <cell r="F50">
            <v>46674</v>
          </cell>
          <cell r="H50">
            <v>1.9994535519125682</v>
          </cell>
          <cell r="I50">
            <v>1.7864278332759214</v>
          </cell>
        </row>
        <row r="51">
          <cell r="A51">
            <v>1</v>
          </cell>
          <cell r="B51">
            <v>0.1</v>
          </cell>
          <cell r="C51">
            <v>531.70000000000005</v>
          </cell>
          <cell r="D51">
            <v>1765</v>
          </cell>
          <cell r="E51">
            <v>118756.5</v>
          </cell>
          <cell r="F51">
            <v>52950</v>
          </cell>
          <cell r="H51">
            <v>3.3279108869272802</v>
          </cell>
          <cell r="I51">
            <v>2.0266391089677347</v>
          </cell>
        </row>
        <row r="52">
          <cell r="A52">
            <v>1</v>
          </cell>
          <cell r="B52">
            <v>0.5</v>
          </cell>
          <cell r="C52">
            <v>963</v>
          </cell>
          <cell r="D52">
            <v>2243.3000000000002</v>
          </cell>
          <cell r="E52">
            <v>963561</v>
          </cell>
          <cell r="F52">
            <v>67299</v>
          </cell>
          <cell r="H52">
            <v>27.001849516603613</v>
          </cell>
          <cell r="I52">
            <v>2.5758410839361581</v>
          </cell>
        </row>
        <row r="53">
          <cell r="A53">
            <v>1</v>
          </cell>
          <cell r="B53">
            <v>1</v>
          </cell>
          <cell r="C53">
            <v>1198.4000000000001</v>
          </cell>
          <cell r="D53">
            <v>2485.6999999999998</v>
          </cell>
          <cell r="E53">
            <v>176074.5</v>
          </cell>
          <cell r="F53">
            <v>74571</v>
          </cell>
          <cell r="H53">
            <v>4.9341319882303489</v>
          </cell>
          <cell r="I53">
            <v>2.8541738431507637</v>
          </cell>
        </row>
        <row r="54">
          <cell r="A54">
            <v>1</v>
          </cell>
          <cell r="B54">
            <v>2</v>
          </cell>
          <cell r="C54">
            <v>1447.6</v>
          </cell>
          <cell r="D54">
            <v>2728.1</v>
          </cell>
          <cell r="E54">
            <v>212689.5</v>
          </cell>
          <cell r="F54">
            <v>81843</v>
          </cell>
          <cell r="H54">
            <v>5.9601933585540143</v>
          </cell>
          <cell r="I54">
            <v>3.1325066023653694</v>
          </cell>
        </row>
        <row r="55">
          <cell r="A55">
            <v>1</v>
          </cell>
          <cell r="B55">
            <v>5</v>
          </cell>
          <cell r="C55">
            <v>1780.4</v>
          </cell>
          <cell r="D55">
            <v>3048.7</v>
          </cell>
          <cell r="E55">
            <v>261589.5</v>
          </cell>
          <cell r="F55">
            <v>91461</v>
          </cell>
          <cell r="H55">
            <v>7.3305170239596471</v>
          </cell>
          <cell r="I55">
            <v>3.5006315306005282</v>
          </cell>
        </row>
        <row r="56">
          <cell r="A56">
            <v>1</v>
          </cell>
          <cell r="B56">
            <v>10</v>
          </cell>
          <cell r="C56">
            <v>2024.7</v>
          </cell>
          <cell r="D56">
            <v>3291.2</v>
          </cell>
          <cell r="E56">
            <v>297490.5</v>
          </cell>
          <cell r="F56">
            <v>98736</v>
          </cell>
          <cell r="H56">
            <v>8.3365699873896588</v>
          </cell>
          <cell r="I56">
            <v>3.7790791135606843</v>
          </cell>
        </row>
        <row r="57">
          <cell r="A57">
            <v>2</v>
          </cell>
          <cell r="B57">
            <v>5.0000000000000001E-3</v>
          </cell>
          <cell r="C57">
            <v>151.19999999999999</v>
          </cell>
          <cell r="D57">
            <v>610.4</v>
          </cell>
          <cell r="E57">
            <v>22213.5</v>
          </cell>
          <cell r="F57">
            <v>18312</v>
          </cell>
          <cell r="H57">
            <v>0.62248844052122743</v>
          </cell>
          <cell r="I57">
            <v>0.70088414284073941</v>
          </cell>
        </row>
        <row r="58">
          <cell r="A58">
            <v>2</v>
          </cell>
          <cell r="B58">
            <v>8.0000000000000002E-3</v>
          </cell>
          <cell r="C58">
            <v>159</v>
          </cell>
          <cell r="D58">
            <v>679</v>
          </cell>
          <cell r="E58">
            <v>23356.5</v>
          </cell>
          <cell r="F58">
            <v>20370</v>
          </cell>
          <cell r="H58">
            <v>0.65451870533837742</v>
          </cell>
          <cell r="I58">
            <v>0.7796532322884373</v>
          </cell>
        </row>
        <row r="59">
          <cell r="A59">
            <v>2</v>
          </cell>
          <cell r="B59">
            <v>0.01</v>
          </cell>
          <cell r="C59">
            <v>163.69999999999999</v>
          </cell>
          <cell r="D59">
            <v>711.9</v>
          </cell>
          <cell r="E59">
            <v>24057</v>
          </cell>
          <cell r="F59">
            <v>21357</v>
          </cell>
          <cell r="H59">
            <v>0.67414880201765448</v>
          </cell>
          <cell r="I59">
            <v>0.81743024457457802</v>
          </cell>
        </row>
        <row r="60">
          <cell r="A60">
            <v>2</v>
          </cell>
          <cell r="B60">
            <v>0.02</v>
          </cell>
          <cell r="C60">
            <v>186.2</v>
          </cell>
          <cell r="D60">
            <v>815.2</v>
          </cell>
          <cell r="E60">
            <v>27363</v>
          </cell>
          <cell r="F60">
            <v>24456</v>
          </cell>
          <cell r="H60">
            <v>0.76679277007145863</v>
          </cell>
          <cell r="I60">
            <v>0.93604317372832702</v>
          </cell>
        </row>
        <row r="61">
          <cell r="A61">
            <v>2</v>
          </cell>
          <cell r="B61">
            <v>0.05</v>
          </cell>
          <cell r="C61">
            <v>241.3</v>
          </cell>
          <cell r="D61">
            <v>952.9</v>
          </cell>
          <cell r="E61">
            <v>42838.5</v>
          </cell>
          <cell r="F61">
            <v>28587</v>
          </cell>
          <cell r="H61">
            <v>1.2004623791509037</v>
          </cell>
          <cell r="I61">
            <v>1.0941554713514754</v>
          </cell>
        </row>
        <row r="62">
          <cell r="A62">
            <v>2</v>
          </cell>
          <cell r="B62">
            <v>0.1</v>
          </cell>
          <cell r="C62">
            <v>305.3</v>
          </cell>
          <cell r="D62">
            <v>1057.5</v>
          </cell>
          <cell r="E62">
            <v>69745.5</v>
          </cell>
          <cell r="F62">
            <v>31725</v>
          </cell>
          <cell r="H62">
            <v>1.9544766708701136</v>
          </cell>
          <cell r="I62">
            <v>1.2142611091973821</v>
          </cell>
        </row>
        <row r="63">
          <cell r="A63">
            <v>2</v>
          </cell>
          <cell r="B63">
            <v>0.5</v>
          </cell>
          <cell r="C63">
            <v>539.20000000000005</v>
          </cell>
          <cell r="D63">
            <v>1296.5999999999999</v>
          </cell>
          <cell r="E63">
            <v>548038.5</v>
          </cell>
          <cell r="F63">
            <v>38898</v>
          </cell>
          <cell r="H63">
            <v>15.357671290458176</v>
          </cell>
          <cell r="I63">
            <v>1.4888046848088186</v>
          </cell>
        </row>
        <row r="64">
          <cell r="A64">
            <v>2</v>
          </cell>
          <cell r="B64">
            <v>1</v>
          </cell>
          <cell r="C64">
            <v>665</v>
          </cell>
          <cell r="D64">
            <v>1417.8</v>
          </cell>
          <cell r="E64">
            <v>117171</v>
          </cell>
          <cell r="F64">
            <v>42534</v>
          </cell>
          <cell r="H64">
            <v>3.2834804539722571</v>
          </cell>
          <cell r="I64">
            <v>1.6279710644161212</v>
          </cell>
        </row>
        <row r="65">
          <cell r="A65">
            <v>2</v>
          </cell>
          <cell r="B65">
            <v>2</v>
          </cell>
          <cell r="C65">
            <v>797.5</v>
          </cell>
          <cell r="D65">
            <v>1539</v>
          </cell>
          <cell r="E65">
            <v>142924.5</v>
          </cell>
          <cell r="F65">
            <v>46170</v>
          </cell>
          <cell r="H65">
            <v>4.0051702395964695</v>
          </cell>
          <cell r="I65">
            <v>1.767137444023424</v>
          </cell>
        </row>
        <row r="66">
          <cell r="A66">
            <v>2</v>
          </cell>
          <cell r="B66">
            <v>5</v>
          </cell>
          <cell r="C66">
            <v>972.8</v>
          </cell>
          <cell r="D66">
            <v>1699.3</v>
          </cell>
          <cell r="E66">
            <v>161656.5</v>
          </cell>
          <cell r="F66">
            <v>50979</v>
          </cell>
          <cell r="H66">
            <v>4.5300966792770074</v>
          </cell>
          <cell r="I66">
            <v>1.9511999081410036</v>
          </cell>
        </row>
        <row r="67">
          <cell r="A67">
            <v>2</v>
          </cell>
          <cell r="B67">
            <v>10</v>
          </cell>
          <cell r="C67">
            <v>1100.2</v>
          </cell>
          <cell r="D67">
            <v>1820.5</v>
          </cell>
          <cell r="E67">
            <v>15086.48</v>
          </cell>
          <cell r="F67">
            <v>54615</v>
          </cell>
          <cell r="H67">
            <v>0.42276810985007707</v>
          </cell>
          <cell r="I67">
            <v>2.0903662877483065</v>
          </cell>
        </row>
        <row r="68">
          <cell r="A68">
            <v>5</v>
          </cell>
          <cell r="B68">
            <v>5.0000000000000001E-3</v>
          </cell>
          <cell r="C68">
            <v>96.2</v>
          </cell>
          <cell r="D68">
            <v>454.1</v>
          </cell>
          <cell r="E68">
            <v>14311.5</v>
          </cell>
          <cell r="F68">
            <v>13623</v>
          </cell>
          <cell r="H68">
            <v>0.40105086170659943</v>
          </cell>
          <cell r="I68">
            <v>0.52141462854518317</v>
          </cell>
        </row>
        <row r="69">
          <cell r="A69">
            <v>5</v>
          </cell>
          <cell r="B69">
            <v>8.0000000000000002E-3</v>
          </cell>
          <cell r="C69">
            <v>98.8</v>
          </cell>
          <cell r="D69">
            <v>481.5</v>
          </cell>
          <cell r="E69">
            <v>14755.5</v>
          </cell>
          <cell r="F69">
            <v>14445</v>
          </cell>
          <cell r="H69">
            <v>0.41349306431273647</v>
          </cell>
          <cell r="I69">
            <v>0.55287633482604204</v>
          </cell>
        </row>
        <row r="70">
          <cell r="A70">
            <v>5</v>
          </cell>
          <cell r="B70">
            <v>0.01</v>
          </cell>
          <cell r="C70">
            <v>100.6</v>
          </cell>
          <cell r="D70">
            <v>494.7</v>
          </cell>
          <cell r="E70">
            <v>15114</v>
          </cell>
          <cell r="F70">
            <v>14841</v>
          </cell>
          <cell r="H70">
            <v>0.42353930222782682</v>
          </cell>
          <cell r="I70">
            <v>0.56803306923871855</v>
          </cell>
        </row>
        <row r="71">
          <cell r="A71">
            <v>5</v>
          </cell>
          <cell r="B71">
            <v>0.02</v>
          </cell>
          <cell r="C71">
            <v>110.8</v>
          </cell>
          <cell r="D71">
            <v>536</v>
          </cell>
          <cell r="E71">
            <v>17529</v>
          </cell>
          <cell r="F71">
            <v>16080</v>
          </cell>
          <cell r="H71">
            <v>0.49121479613282892</v>
          </cell>
          <cell r="I71">
            <v>0.61545527615110807</v>
          </cell>
        </row>
        <row r="72">
          <cell r="A72">
            <v>5</v>
          </cell>
          <cell r="B72">
            <v>0.05</v>
          </cell>
          <cell r="C72">
            <v>138.5</v>
          </cell>
          <cell r="D72">
            <v>591.1</v>
          </cell>
          <cell r="E72">
            <v>25957.5</v>
          </cell>
          <cell r="F72">
            <v>17733</v>
          </cell>
          <cell r="H72">
            <v>0.7274064733081127</v>
          </cell>
          <cell r="I72">
            <v>0.67872315994947752</v>
          </cell>
        </row>
        <row r="73">
          <cell r="A73">
            <v>5</v>
          </cell>
          <cell r="B73">
            <v>0.1</v>
          </cell>
          <cell r="C73">
            <v>171.3</v>
          </cell>
          <cell r="D73">
            <v>633</v>
          </cell>
          <cell r="E73">
            <v>40729.5</v>
          </cell>
          <cell r="F73">
            <v>18990</v>
          </cell>
          <cell r="H73">
            <v>1.1413619167717528</v>
          </cell>
          <cell r="I73">
            <v>0.72683430933517046</v>
          </cell>
        </row>
        <row r="74">
          <cell r="A74">
            <v>5</v>
          </cell>
          <cell r="B74">
            <v>0.5</v>
          </cell>
          <cell r="C74">
            <v>288</v>
          </cell>
          <cell r="D74">
            <v>728.6</v>
          </cell>
          <cell r="E74">
            <v>302019</v>
          </cell>
          <cell r="F74">
            <v>21858</v>
          </cell>
          <cell r="H74">
            <v>8.4634720470786053</v>
          </cell>
          <cell r="I74">
            <v>0.8366058100815249</v>
          </cell>
        </row>
        <row r="75">
          <cell r="A75">
            <v>5</v>
          </cell>
          <cell r="B75">
            <v>1</v>
          </cell>
          <cell r="C75">
            <v>349.2</v>
          </cell>
          <cell r="D75">
            <v>777.1</v>
          </cell>
          <cell r="E75">
            <v>51312</v>
          </cell>
          <cell r="F75">
            <v>23313</v>
          </cell>
          <cell r="H75">
            <v>1.4379150903741067</v>
          </cell>
          <cell r="I75">
            <v>0.89229532667355604</v>
          </cell>
        </row>
        <row r="76">
          <cell r="A76">
            <v>5</v>
          </cell>
          <cell r="B76">
            <v>2</v>
          </cell>
          <cell r="C76">
            <v>412.6</v>
          </cell>
          <cell r="D76">
            <v>825.6</v>
          </cell>
          <cell r="E76">
            <v>60616.5</v>
          </cell>
          <cell r="F76">
            <v>24768</v>
          </cell>
          <cell r="H76">
            <v>1.6986548970155528</v>
          </cell>
          <cell r="I76">
            <v>0.9479848432655873</v>
          </cell>
        </row>
        <row r="77">
          <cell r="A77">
            <v>5</v>
          </cell>
          <cell r="B77">
            <v>5</v>
          </cell>
          <cell r="C77">
            <v>494.6</v>
          </cell>
          <cell r="D77">
            <v>889.6</v>
          </cell>
          <cell r="E77">
            <v>72664.5</v>
          </cell>
          <cell r="F77">
            <v>26688</v>
          </cell>
          <cell r="H77">
            <v>2.0362757461118117</v>
          </cell>
          <cell r="I77">
            <v>1.0214720404179585</v>
          </cell>
        </row>
        <row r="78">
          <cell r="A78">
            <v>5</v>
          </cell>
          <cell r="B78">
            <v>10</v>
          </cell>
          <cell r="C78">
            <v>552.9</v>
          </cell>
          <cell r="D78">
            <v>938.1</v>
          </cell>
          <cell r="E78">
            <v>81232.5</v>
          </cell>
          <cell r="F78">
            <v>28143</v>
          </cell>
          <cell r="H78">
            <v>2.2763766288356453</v>
          </cell>
          <cell r="I78">
            <v>1.0771615570099897</v>
          </cell>
        </row>
        <row r="79">
          <cell r="A79">
            <v>10</v>
          </cell>
          <cell r="B79">
            <v>5.0000000000000001E-3</v>
          </cell>
          <cell r="C79">
            <v>77.8</v>
          </cell>
          <cell r="D79">
            <v>402</v>
          </cell>
          <cell r="E79">
            <v>12529.5</v>
          </cell>
          <cell r="F79">
            <v>12315</v>
          </cell>
          <cell r="H79">
            <v>0.35111391340899539</v>
          </cell>
          <cell r="I79">
            <v>0.47135147548513034</v>
          </cell>
        </row>
        <row r="80">
          <cell r="A80">
            <v>10</v>
          </cell>
          <cell r="B80">
            <v>8.0000000000000002E-3</v>
          </cell>
          <cell r="C80">
            <v>78.599999999999994</v>
          </cell>
          <cell r="D80">
            <v>415.7</v>
          </cell>
          <cell r="E80">
            <v>12562.5</v>
          </cell>
          <cell r="F80">
            <v>12525</v>
          </cell>
          <cell r="H80">
            <v>0.35203867171080283</v>
          </cell>
          <cell r="I80">
            <v>0.47938913767367092</v>
          </cell>
        </row>
        <row r="81">
          <cell r="A81">
            <v>10</v>
          </cell>
          <cell r="B81">
            <v>0.01</v>
          </cell>
          <cell r="C81">
            <v>79.3</v>
          </cell>
          <cell r="D81">
            <v>422.3</v>
          </cell>
          <cell r="E81">
            <v>12712.5</v>
          </cell>
          <cell r="F81">
            <v>12669</v>
          </cell>
          <cell r="H81">
            <v>0.3562421185372005</v>
          </cell>
          <cell r="I81">
            <v>0.48490067746009874</v>
          </cell>
        </row>
        <row r="82">
          <cell r="A82">
            <v>10</v>
          </cell>
          <cell r="B82">
            <v>0.02</v>
          </cell>
          <cell r="C82">
            <v>85.4</v>
          </cell>
          <cell r="D82">
            <v>443</v>
          </cell>
          <cell r="E82">
            <v>14242.5</v>
          </cell>
          <cell r="F82">
            <v>13290</v>
          </cell>
          <cell r="H82">
            <v>0.39911727616645648</v>
          </cell>
          <cell r="I82">
            <v>0.50866919278906875</v>
          </cell>
        </row>
        <row r="83">
          <cell r="A83">
            <v>10</v>
          </cell>
          <cell r="B83">
            <v>0.05</v>
          </cell>
          <cell r="C83">
            <v>103.9</v>
          </cell>
          <cell r="D83">
            <v>470.5</v>
          </cell>
          <cell r="E83">
            <v>20283</v>
          </cell>
          <cell r="F83">
            <v>14115</v>
          </cell>
          <cell r="H83">
            <v>0.56839007986548973</v>
          </cell>
          <cell r="I83">
            <v>0.54024572281547822</v>
          </cell>
        </row>
        <row r="84">
          <cell r="A84">
            <v>10</v>
          </cell>
          <cell r="B84">
            <v>0.1</v>
          </cell>
          <cell r="C84">
            <v>126.2</v>
          </cell>
          <cell r="D84">
            <v>491.4</v>
          </cell>
          <cell r="E84">
            <v>30976.5</v>
          </cell>
          <cell r="F84">
            <v>14742</v>
          </cell>
          <cell r="H84">
            <v>0.86805380411937794</v>
          </cell>
          <cell r="I84">
            <v>0.56424388563554939</v>
          </cell>
        </row>
        <row r="85">
          <cell r="A85">
            <v>10</v>
          </cell>
          <cell r="B85">
            <v>0.5</v>
          </cell>
          <cell r="C85">
            <v>203.6</v>
          </cell>
          <cell r="D85">
            <v>539.20000000000005</v>
          </cell>
          <cell r="E85">
            <v>219333</v>
          </cell>
          <cell r="F85">
            <v>16176</v>
          </cell>
          <cell r="H85">
            <v>6.1463640184951664</v>
          </cell>
          <cell r="I85">
            <v>0.61912963600872661</v>
          </cell>
        </row>
        <row r="86">
          <cell r="A86">
            <v>10</v>
          </cell>
          <cell r="B86">
            <v>1</v>
          </cell>
          <cell r="C86">
            <v>243.1</v>
          </cell>
          <cell r="D86">
            <v>563.5</v>
          </cell>
          <cell r="E86">
            <v>35716.5</v>
          </cell>
          <cell r="F86">
            <v>16905</v>
          </cell>
          <cell r="H86">
            <v>1.0008827238335436</v>
          </cell>
          <cell r="I86">
            <v>0.64703180617751754</v>
          </cell>
        </row>
        <row r="87">
          <cell r="A87">
            <v>10</v>
          </cell>
          <cell r="B87">
            <v>2</v>
          </cell>
          <cell r="C87">
            <v>283.2</v>
          </cell>
          <cell r="D87">
            <v>587.79999999999995</v>
          </cell>
          <cell r="E87">
            <v>41607</v>
          </cell>
          <cell r="F87">
            <v>17634</v>
          </cell>
          <cell r="H87">
            <v>1.1659520807061792</v>
          </cell>
          <cell r="I87">
            <v>0.67493397634630836</v>
          </cell>
        </row>
        <row r="88">
          <cell r="A88">
            <v>10</v>
          </cell>
          <cell r="B88">
            <v>5</v>
          </cell>
          <cell r="C88">
            <v>333.8</v>
          </cell>
          <cell r="D88">
            <v>619.79999999999995</v>
          </cell>
          <cell r="E88">
            <v>49048.5</v>
          </cell>
          <cell r="F88">
            <v>18594</v>
          </cell>
          <cell r="H88">
            <v>1.3744850777637663</v>
          </cell>
          <cell r="I88">
            <v>0.71167757492249395</v>
          </cell>
        </row>
        <row r="89">
          <cell r="A89">
            <v>10</v>
          </cell>
          <cell r="B89">
            <v>10</v>
          </cell>
          <cell r="C89">
            <v>368.9</v>
          </cell>
          <cell r="D89">
            <v>644.1</v>
          </cell>
          <cell r="E89">
            <v>54199.5</v>
          </cell>
          <cell r="F89">
            <v>19323</v>
          </cell>
          <cell r="H89">
            <v>1.5188314417822615</v>
          </cell>
          <cell r="I89">
            <v>0.73957974509128488</v>
          </cell>
        </row>
        <row r="90">
          <cell r="A90">
            <v>20</v>
          </cell>
          <cell r="B90">
            <v>5.0000000000000001E-3</v>
          </cell>
          <cell r="C90">
            <v>68.7</v>
          </cell>
          <cell r="D90">
            <v>376</v>
          </cell>
          <cell r="E90">
            <v>11638.5</v>
          </cell>
          <cell r="F90">
            <v>12780</v>
          </cell>
          <cell r="H90">
            <v>0.32614543926019335</v>
          </cell>
          <cell r="I90">
            <v>0.48914915604547021</v>
          </cell>
        </row>
        <row r="91">
          <cell r="A91">
            <v>20</v>
          </cell>
          <cell r="B91">
            <v>8.0000000000000002E-3</v>
          </cell>
          <cell r="C91">
            <v>68.400000000000006</v>
          </cell>
          <cell r="D91">
            <v>382.8</v>
          </cell>
          <cell r="E91">
            <v>11466</v>
          </cell>
          <cell r="F91">
            <v>12888</v>
          </cell>
          <cell r="H91">
            <v>0.32131147540983607</v>
          </cell>
          <cell r="I91">
            <v>0.49328281088529108</v>
          </cell>
        </row>
        <row r="92">
          <cell r="A92">
            <v>20</v>
          </cell>
          <cell r="B92">
            <v>0.01</v>
          </cell>
          <cell r="C92">
            <v>68.7</v>
          </cell>
          <cell r="D92">
            <v>386.2</v>
          </cell>
          <cell r="E92">
            <v>11509.5</v>
          </cell>
          <cell r="F92">
            <v>12936</v>
          </cell>
          <cell r="H92">
            <v>0.32253047498949139</v>
          </cell>
          <cell r="I92">
            <v>0.49511999081410035</v>
          </cell>
        </row>
        <row r="93">
          <cell r="A93">
            <v>20</v>
          </cell>
          <cell r="B93">
            <v>0.02</v>
          </cell>
          <cell r="C93">
            <v>72.7</v>
          </cell>
          <cell r="D93">
            <v>396.5</v>
          </cell>
          <cell r="E93">
            <v>12598.5</v>
          </cell>
          <cell r="F93">
            <v>13074</v>
          </cell>
          <cell r="H93">
            <v>0.35304749894913828</v>
          </cell>
          <cell r="I93">
            <v>0.50040188310942701</v>
          </cell>
        </row>
        <row r="94">
          <cell r="A94">
            <v>20</v>
          </cell>
          <cell r="B94">
            <v>0.05</v>
          </cell>
          <cell r="C94">
            <v>86.6</v>
          </cell>
          <cell r="D94">
            <v>410.2</v>
          </cell>
          <cell r="E94">
            <v>17445</v>
          </cell>
          <cell r="F94">
            <v>13254</v>
          </cell>
          <cell r="H94">
            <v>0.48886086591004624</v>
          </cell>
          <cell r="I94">
            <v>0.50729130784246179</v>
          </cell>
        </row>
        <row r="95">
          <cell r="A95">
            <v>20</v>
          </cell>
          <cell r="B95">
            <v>0.1</v>
          </cell>
          <cell r="C95">
            <v>103.7</v>
          </cell>
          <cell r="D95">
            <v>420.7</v>
          </cell>
          <cell r="E95">
            <v>26097</v>
          </cell>
          <cell r="F95">
            <v>13389</v>
          </cell>
          <cell r="H95">
            <v>0.73131567885666249</v>
          </cell>
          <cell r="I95">
            <v>0.5124583763922379</v>
          </cell>
        </row>
        <row r="96">
          <cell r="A96">
            <v>20</v>
          </cell>
          <cell r="B96">
            <v>0.5</v>
          </cell>
          <cell r="C96">
            <v>161.30000000000001</v>
          </cell>
          <cell r="D96">
            <v>444.6</v>
          </cell>
          <cell r="E96">
            <v>177961.5</v>
          </cell>
          <cell r="F96">
            <v>13686</v>
          </cell>
          <cell r="H96">
            <v>4.9870113493064316</v>
          </cell>
          <cell r="I96">
            <v>0.52382592720174537</v>
          </cell>
        </row>
        <row r="97">
          <cell r="A97">
            <v>20</v>
          </cell>
          <cell r="B97">
            <v>1</v>
          </cell>
          <cell r="C97">
            <v>190</v>
          </cell>
          <cell r="D97">
            <v>456.7</v>
          </cell>
          <cell r="E97">
            <v>27915</v>
          </cell>
          <cell r="F97">
            <v>13881</v>
          </cell>
          <cell r="H97">
            <v>0.78226145439260197</v>
          </cell>
          <cell r="I97">
            <v>0.53128947066253296</v>
          </cell>
        </row>
        <row r="98">
          <cell r="A98">
            <v>20</v>
          </cell>
          <cell r="B98">
            <v>2</v>
          </cell>
          <cell r="C98">
            <v>218.5</v>
          </cell>
          <cell r="D98">
            <v>468.8</v>
          </cell>
          <cell r="E98">
            <v>32098.5</v>
          </cell>
          <cell r="F98">
            <v>14076</v>
          </cell>
          <cell r="H98">
            <v>0.89949558638083227</v>
          </cell>
          <cell r="I98">
            <v>0.53875301412332066</v>
          </cell>
        </row>
        <row r="99">
          <cell r="A99">
            <v>20</v>
          </cell>
          <cell r="B99">
            <v>5</v>
          </cell>
          <cell r="C99">
            <v>253.4</v>
          </cell>
          <cell r="D99">
            <v>484.9</v>
          </cell>
          <cell r="E99">
            <v>37234.5</v>
          </cell>
          <cell r="F99">
            <v>14547</v>
          </cell>
          <cell r="H99">
            <v>1.0434216057166876</v>
          </cell>
          <cell r="I99">
            <v>0.55678034217476169</v>
          </cell>
        </row>
        <row r="100">
          <cell r="A100">
            <v>20</v>
          </cell>
          <cell r="B100">
            <v>10</v>
          </cell>
          <cell r="C100">
            <v>276.89999999999998</v>
          </cell>
          <cell r="D100">
            <v>497</v>
          </cell>
          <cell r="E100">
            <v>40677</v>
          </cell>
          <cell r="F100">
            <v>14910</v>
          </cell>
          <cell r="H100">
            <v>1.1398907103825138</v>
          </cell>
          <cell r="I100">
            <v>0.57067401538638185</v>
          </cell>
        </row>
        <row r="101">
          <cell r="A101">
            <v>50</v>
          </cell>
          <cell r="B101">
            <v>5.0000000000000001E-3</v>
          </cell>
          <cell r="C101">
            <v>63.2</v>
          </cell>
          <cell r="D101">
            <v>360.4</v>
          </cell>
          <cell r="E101">
            <v>11104.5</v>
          </cell>
          <cell r="F101">
            <v>13056</v>
          </cell>
          <cell r="H101">
            <v>0.31118116855821776</v>
          </cell>
          <cell r="I101">
            <v>0.49971294063612354</v>
          </cell>
        </row>
        <row r="102">
          <cell r="A102">
            <v>50</v>
          </cell>
          <cell r="B102">
            <v>8.0000000000000002E-3</v>
          </cell>
          <cell r="C102">
            <v>62.4</v>
          </cell>
          <cell r="D102">
            <v>363.1</v>
          </cell>
          <cell r="E102">
            <v>10809</v>
          </cell>
          <cell r="F102">
            <v>13098</v>
          </cell>
          <cell r="H102">
            <v>0.30290037831021438</v>
          </cell>
          <cell r="I102">
            <v>0.50132047307383165</v>
          </cell>
        </row>
        <row r="103">
          <cell r="A103">
            <v>50</v>
          </cell>
          <cell r="B103">
            <v>0.01</v>
          </cell>
          <cell r="C103">
            <v>62.4</v>
          </cell>
          <cell r="D103">
            <v>364.4</v>
          </cell>
          <cell r="E103">
            <v>10789.5</v>
          </cell>
          <cell r="F103">
            <v>13119</v>
          </cell>
          <cell r="H103">
            <v>0.30235393022278267</v>
          </cell>
          <cell r="I103">
            <v>0.50212423929268568</v>
          </cell>
        </row>
        <row r="104">
          <cell r="A104">
            <v>50</v>
          </cell>
          <cell r="B104">
            <v>0.02</v>
          </cell>
          <cell r="C104">
            <v>65.099999999999994</v>
          </cell>
          <cell r="D104">
            <v>368.5</v>
          </cell>
          <cell r="E104">
            <v>11613</v>
          </cell>
          <cell r="F104">
            <v>13176</v>
          </cell>
          <cell r="H104">
            <v>0.32543085329970578</v>
          </cell>
          <cell r="I104">
            <v>0.50430589045814678</v>
          </cell>
        </row>
        <row r="105">
          <cell r="A105">
            <v>50</v>
          </cell>
          <cell r="B105">
            <v>0.05</v>
          </cell>
          <cell r="C105">
            <v>76.3</v>
          </cell>
          <cell r="D105">
            <v>374.1</v>
          </cell>
          <cell r="E105">
            <v>15744</v>
          </cell>
          <cell r="F105">
            <v>13248</v>
          </cell>
          <cell r="H105">
            <v>0.44119377889869693</v>
          </cell>
          <cell r="I105">
            <v>0.50706166035136069</v>
          </cell>
        </row>
        <row r="106">
          <cell r="A106">
            <v>50</v>
          </cell>
          <cell r="B106">
            <v>0.1</v>
          </cell>
          <cell r="C106">
            <v>90.2</v>
          </cell>
          <cell r="D106">
            <v>378.2</v>
          </cell>
          <cell r="E106">
            <v>23173.5</v>
          </cell>
          <cell r="F106">
            <v>13305</v>
          </cell>
          <cell r="H106">
            <v>0.64939050021017231</v>
          </cell>
          <cell r="I106">
            <v>0.50924331151682167</v>
          </cell>
        </row>
        <row r="107">
          <cell r="A107">
            <v>50</v>
          </cell>
          <cell r="B107">
            <v>0.5</v>
          </cell>
          <cell r="C107">
            <v>136</v>
          </cell>
          <cell r="D107">
            <v>387.8</v>
          </cell>
          <cell r="E107">
            <v>153174</v>
          </cell>
          <cell r="F107">
            <v>13422</v>
          </cell>
          <cell r="H107">
            <v>4.2923917612442199</v>
          </cell>
          <cell r="I107">
            <v>0.51372143759329425</v>
          </cell>
        </row>
        <row r="108">
          <cell r="A108">
            <v>50</v>
          </cell>
          <cell r="B108">
            <v>1</v>
          </cell>
          <cell r="C108">
            <v>158.19999999999999</v>
          </cell>
          <cell r="D108">
            <v>392.6</v>
          </cell>
          <cell r="E108">
            <v>23241</v>
          </cell>
          <cell r="F108">
            <v>13497</v>
          </cell>
          <cell r="H108">
            <v>0.6512820512820513</v>
          </cell>
          <cell r="I108">
            <v>0.51659203123205877</v>
          </cell>
        </row>
        <row r="109">
          <cell r="A109">
            <v>50</v>
          </cell>
          <cell r="B109">
            <v>2</v>
          </cell>
          <cell r="C109">
            <v>179.7</v>
          </cell>
          <cell r="D109">
            <v>397.5</v>
          </cell>
          <cell r="E109">
            <v>26400</v>
          </cell>
          <cell r="F109">
            <v>13575</v>
          </cell>
          <cell r="H109">
            <v>0.73980664144598574</v>
          </cell>
          <cell r="I109">
            <v>0.51957744861637389</v>
          </cell>
        </row>
        <row r="110">
          <cell r="A110">
            <v>50</v>
          </cell>
          <cell r="B110">
            <v>5</v>
          </cell>
          <cell r="C110">
            <v>205.2</v>
          </cell>
          <cell r="D110">
            <v>403.9</v>
          </cell>
          <cell r="E110">
            <v>30156</v>
          </cell>
          <cell r="F110">
            <v>13677</v>
          </cell>
          <cell r="H110">
            <v>0.84506094997898273</v>
          </cell>
          <cell r="I110">
            <v>0.52348145596509355</v>
          </cell>
        </row>
        <row r="111">
          <cell r="A111">
            <v>50</v>
          </cell>
          <cell r="B111">
            <v>10</v>
          </cell>
          <cell r="C111">
            <v>221.7</v>
          </cell>
          <cell r="D111">
            <v>408.8</v>
          </cell>
          <cell r="E111">
            <v>32574</v>
          </cell>
          <cell r="F111">
            <v>13755</v>
          </cell>
          <cell r="H111">
            <v>0.9128205128205128</v>
          </cell>
          <cell r="I111">
            <v>0.52646687334940867</v>
          </cell>
        </row>
        <row r="112">
          <cell r="A112">
            <v>100</v>
          </cell>
          <cell r="B112">
            <v>5.0000000000000001E-3</v>
          </cell>
          <cell r="C112">
            <v>61.3</v>
          </cell>
          <cell r="D112">
            <v>355.1</v>
          </cell>
          <cell r="E112">
            <v>10926</v>
          </cell>
          <cell r="F112">
            <v>13149</v>
          </cell>
          <cell r="H112">
            <v>0.30617906683480456</v>
          </cell>
          <cell r="I112">
            <v>0.50327247674819153</v>
          </cell>
        </row>
        <row r="113">
          <cell r="A113">
            <v>100</v>
          </cell>
          <cell r="B113">
            <v>8.0000000000000002E-3</v>
          </cell>
          <cell r="C113">
            <v>60.3</v>
          </cell>
          <cell r="D113">
            <v>356.5</v>
          </cell>
          <cell r="E113">
            <v>10590</v>
          </cell>
          <cell r="F113">
            <v>13170</v>
          </cell>
          <cell r="H113">
            <v>0.29676334594367382</v>
          </cell>
          <cell r="I113">
            <v>0.50407624296704556</v>
          </cell>
        </row>
        <row r="114">
          <cell r="A114">
            <v>100</v>
          </cell>
          <cell r="B114">
            <v>0.01</v>
          </cell>
          <cell r="C114">
            <v>60.2</v>
          </cell>
          <cell r="D114">
            <v>357.2</v>
          </cell>
          <cell r="E114">
            <v>10549.5</v>
          </cell>
          <cell r="F114">
            <v>13179</v>
          </cell>
          <cell r="H114">
            <v>0.29562841530054645</v>
          </cell>
          <cell r="I114">
            <v>0.50442071420369727</v>
          </cell>
        </row>
        <row r="115">
          <cell r="A115">
            <v>100</v>
          </cell>
          <cell r="B115">
            <v>0.02</v>
          </cell>
          <cell r="C115">
            <v>62.6</v>
          </cell>
          <cell r="D115">
            <v>359.2</v>
          </cell>
          <cell r="E115">
            <v>11284.5</v>
          </cell>
          <cell r="F115">
            <v>13209</v>
          </cell>
          <cell r="H115">
            <v>0.31622530474989491</v>
          </cell>
          <cell r="I115">
            <v>0.50556895165920313</v>
          </cell>
        </row>
        <row r="116">
          <cell r="A116">
            <v>100</v>
          </cell>
          <cell r="B116">
            <v>0.05</v>
          </cell>
          <cell r="C116">
            <v>72.8</v>
          </cell>
          <cell r="D116">
            <v>362</v>
          </cell>
          <cell r="E116">
            <v>15177</v>
          </cell>
          <cell r="F116">
            <v>13245</v>
          </cell>
          <cell r="H116">
            <v>0.42530474989491385</v>
          </cell>
          <cell r="I116">
            <v>0.50694683660581008</v>
          </cell>
        </row>
        <row r="117">
          <cell r="A117">
            <v>100</v>
          </cell>
          <cell r="B117">
            <v>0.1</v>
          </cell>
          <cell r="C117">
            <v>85.7</v>
          </cell>
          <cell r="D117">
            <v>364.1</v>
          </cell>
          <cell r="E117">
            <v>22198.5</v>
          </cell>
          <cell r="F117">
            <v>13272</v>
          </cell>
          <cell r="H117">
            <v>0.62206809583858769</v>
          </cell>
          <cell r="I117">
            <v>0.50798025031576532</v>
          </cell>
        </row>
        <row r="118">
          <cell r="A118">
            <v>100</v>
          </cell>
          <cell r="B118">
            <v>0.5</v>
          </cell>
          <cell r="C118">
            <v>127.6</v>
          </cell>
          <cell r="D118">
            <v>368.9</v>
          </cell>
          <cell r="E118">
            <v>144904.5</v>
          </cell>
          <cell r="F118">
            <v>13332</v>
          </cell>
          <cell r="H118">
            <v>4.0606557377049182</v>
          </cell>
          <cell r="I118">
            <v>0.51027672522677692</v>
          </cell>
        </row>
        <row r="119">
          <cell r="A119">
            <v>100</v>
          </cell>
          <cell r="B119">
            <v>1</v>
          </cell>
          <cell r="C119">
            <v>147.6</v>
          </cell>
          <cell r="D119">
            <v>371.3</v>
          </cell>
          <cell r="E119">
            <v>21681</v>
          </cell>
          <cell r="F119">
            <v>13371</v>
          </cell>
          <cell r="H119">
            <v>0.60756620428751573</v>
          </cell>
          <cell r="I119">
            <v>0.51176943391893448</v>
          </cell>
        </row>
        <row r="120">
          <cell r="A120">
            <v>100</v>
          </cell>
          <cell r="B120">
            <v>2</v>
          </cell>
          <cell r="C120">
            <v>166.7</v>
          </cell>
          <cell r="D120">
            <v>373.7</v>
          </cell>
          <cell r="E120">
            <v>24499.5</v>
          </cell>
          <cell r="F120">
            <v>13410</v>
          </cell>
          <cell r="H120">
            <v>0.68654897015552752</v>
          </cell>
          <cell r="I120">
            <v>0.51326214261109193</v>
          </cell>
        </row>
        <row r="121">
          <cell r="A121">
            <v>100</v>
          </cell>
          <cell r="B121">
            <v>5</v>
          </cell>
          <cell r="C121">
            <v>189.2</v>
          </cell>
          <cell r="D121">
            <v>376.9</v>
          </cell>
          <cell r="E121">
            <v>27793.5</v>
          </cell>
          <cell r="F121">
            <v>13461</v>
          </cell>
          <cell r="H121">
            <v>0.77885666246321983</v>
          </cell>
          <cell r="I121">
            <v>0.51521414628545181</v>
          </cell>
        </row>
        <row r="122">
          <cell r="A122">
            <v>100</v>
          </cell>
          <cell r="B122">
            <v>10</v>
          </cell>
          <cell r="C122">
            <v>203.3</v>
          </cell>
          <cell r="D122">
            <v>379.4</v>
          </cell>
          <cell r="E122">
            <v>29871</v>
          </cell>
          <cell r="F122">
            <v>13500</v>
          </cell>
          <cell r="H122">
            <v>0.83707440100882724</v>
          </cell>
          <cell r="I122">
            <v>0.51670685497760938</v>
          </cell>
        </row>
        <row r="123">
          <cell r="A123">
            <v>200</v>
          </cell>
          <cell r="B123">
            <v>5.0000000000000001E-3</v>
          </cell>
          <cell r="C123">
            <v>60.4</v>
          </cell>
          <cell r="D123">
            <v>352.5</v>
          </cell>
          <cell r="E123">
            <v>10837.5</v>
          </cell>
          <cell r="F123">
            <v>13197</v>
          </cell>
          <cell r="H123">
            <v>0.30369903320722991</v>
          </cell>
          <cell r="I123">
            <v>0.50510965667700081</v>
          </cell>
        </row>
        <row r="124">
          <cell r="A124">
            <v>200</v>
          </cell>
          <cell r="B124">
            <v>8.0000000000000002E-3</v>
          </cell>
          <cell r="C124">
            <v>59.3</v>
          </cell>
          <cell r="D124">
            <v>353.2</v>
          </cell>
          <cell r="E124">
            <v>10480.5</v>
          </cell>
          <cell r="F124">
            <v>13206</v>
          </cell>
          <cell r="H124">
            <v>0.29369482976040351</v>
          </cell>
          <cell r="I124">
            <v>0.50545412791365252</v>
          </cell>
        </row>
        <row r="125">
          <cell r="A125">
            <v>200</v>
          </cell>
          <cell r="B125">
            <v>0.01</v>
          </cell>
          <cell r="C125">
            <v>59.2</v>
          </cell>
          <cell r="D125">
            <v>353.6</v>
          </cell>
          <cell r="E125">
            <v>10429.5</v>
          </cell>
          <cell r="F125">
            <v>13212</v>
          </cell>
          <cell r="H125">
            <v>0.29226565783942832</v>
          </cell>
          <cell r="I125">
            <v>0.50568377540475373</v>
          </cell>
        </row>
        <row r="126">
          <cell r="A126">
            <v>200</v>
          </cell>
          <cell r="B126">
            <v>0.02</v>
          </cell>
          <cell r="C126">
            <v>61.3</v>
          </cell>
          <cell r="D126">
            <v>354.6</v>
          </cell>
          <cell r="E126">
            <v>11119.5</v>
          </cell>
          <cell r="F126">
            <v>13227</v>
          </cell>
          <cell r="H126">
            <v>0.3116015132408575</v>
          </cell>
          <cell r="I126">
            <v>0.50625789413250655</v>
          </cell>
        </row>
        <row r="127">
          <cell r="A127">
            <v>200</v>
          </cell>
          <cell r="B127">
            <v>0.05</v>
          </cell>
          <cell r="C127">
            <v>71.099999999999994</v>
          </cell>
          <cell r="D127">
            <v>356</v>
          </cell>
          <cell r="E127">
            <v>14893.5</v>
          </cell>
          <cell r="F127">
            <v>13245</v>
          </cell>
          <cell r="H127">
            <v>0.41736023539302231</v>
          </cell>
          <cell r="I127">
            <v>0.50694683660581008</v>
          </cell>
        </row>
        <row r="128">
          <cell r="A128">
            <v>200</v>
          </cell>
          <cell r="B128">
            <v>0.1</v>
          </cell>
          <cell r="C128">
            <v>83.4</v>
          </cell>
          <cell r="D128">
            <v>357</v>
          </cell>
          <cell r="E128">
            <v>21711</v>
          </cell>
          <cell r="F128">
            <v>13257</v>
          </cell>
          <cell r="H128">
            <v>0.60840689365279532</v>
          </cell>
          <cell r="I128">
            <v>0.5074061315880124</v>
          </cell>
        </row>
        <row r="129">
          <cell r="A129">
            <v>200</v>
          </cell>
          <cell r="B129">
            <v>0.5</v>
          </cell>
          <cell r="C129">
            <v>123.3</v>
          </cell>
          <cell r="D129">
            <v>359.4</v>
          </cell>
          <cell r="E129">
            <v>140770.5</v>
          </cell>
          <cell r="F129">
            <v>13287</v>
          </cell>
          <cell r="H129">
            <v>3.944808743169399</v>
          </cell>
          <cell r="I129">
            <v>0.50855436904351825</v>
          </cell>
        </row>
        <row r="130">
          <cell r="A130">
            <v>200</v>
          </cell>
          <cell r="B130">
            <v>1</v>
          </cell>
          <cell r="C130">
            <v>142.30000000000001</v>
          </cell>
          <cell r="D130">
            <v>360.6</v>
          </cell>
          <cell r="E130">
            <v>20901</v>
          </cell>
          <cell r="F130">
            <v>13305</v>
          </cell>
          <cell r="H130">
            <v>0.58570828079024795</v>
          </cell>
          <cell r="I130">
            <v>0.50924331151682167</v>
          </cell>
        </row>
        <row r="131">
          <cell r="A131">
            <v>200</v>
          </cell>
          <cell r="B131">
            <v>2</v>
          </cell>
          <cell r="C131">
            <v>160.30000000000001</v>
          </cell>
          <cell r="D131">
            <v>361.8</v>
          </cell>
          <cell r="E131">
            <v>23548.5</v>
          </cell>
          <cell r="F131">
            <v>13326</v>
          </cell>
          <cell r="H131">
            <v>0.65989911727616646</v>
          </cell>
          <cell r="I131">
            <v>0.5100470777356757</v>
          </cell>
        </row>
        <row r="132">
          <cell r="A132">
            <v>200</v>
          </cell>
          <cell r="B132">
            <v>5</v>
          </cell>
          <cell r="C132">
            <v>181.1</v>
          </cell>
          <cell r="D132">
            <v>363.4</v>
          </cell>
          <cell r="E132">
            <v>26613</v>
          </cell>
          <cell r="F132">
            <v>13350</v>
          </cell>
          <cell r="H132">
            <v>0.74577553593947032</v>
          </cell>
          <cell r="I132">
            <v>0.51096566770008034</v>
          </cell>
        </row>
        <row r="133">
          <cell r="A133">
            <v>200</v>
          </cell>
          <cell r="B133">
            <v>10</v>
          </cell>
          <cell r="C133">
            <v>194.1</v>
          </cell>
          <cell r="D133">
            <v>364.6</v>
          </cell>
          <cell r="E133">
            <v>28519.5</v>
          </cell>
          <cell r="F133">
            <v>13371</v>
          </cell>
          <cell r="H133">
            <v>0.79920134510298446</v>
          </cell>
          <cell r="I133">
            <v>0.51176943391893448</v>
          </cell>
        </row>
        <row r="134">
          <cell r="A134">
            <v>500</v>
          </cell>
          <cell r="B134">
            <v>5.0000000000000001E-3</v>
          </cell>
          <cell r="C134">
            <v>59.9</v>
          </cell>
          <cell r="D134">
            <v>351</v>
          </cell>
          <cell r="E134">
            <v>10783.5</v>
          </cell>
          <cell r="F134">
            <v>13224</v>
          </cell>
          <cell r="H134">
            <v>0.30218579234972676</v>
          </cell>
          <cell r="I134">
            <v>0.50614307038695605</v>
          </cell>
        </row>
        <row r="135">
          <cell r="A135">
            <v>500</v>
          </cell>
          <cell r="B135">
            <v>8.0000000000000002E-3</v>
          </cell>
          <cell r="C135">
            <v>58.7</v>
          </cell>
          <cell r="D135">
            <v>351.2</v>
          </cell>
          <cell r="E135">
            <v>10414.5</v>
          </cell>
          <cell r="F135">
            <v>13227</v>
          </cell>
          <cell r="H135">
            <v>0.29184531315678858</v>
          </cell>
          <cell r="I135">
            <v>0.50625789413250655</v>
          </cell>
        </row>
        <row r="136">
          <cell r="A136">
            <v>500</v>
          </cell>
          <cell r="B136">
            <v>0.01</v>
          </cell>
          <cell r="C136">
            <v>58.5</v>
          </cell>
          <cell r="D136">
            <v>351.4</v>
          </cell>
          <cell r="E136">
            <v>10357.5</v>
          </cell>
          <cell r="F136">
            <v>13230</v>
          </cell>
          <cell r="H136">
            <v>0.29024800336275747</v>
          </cell>
          <cell r="I136">
            <v>0.50637271787805715</v>
          </cell>
        </row>
        <row r="137">
          <cell r="A137">
            <v>500</v>
          </cell>
          <cell r="B137">
            <v>0.02</v>
          </cell>
          <cell r="C137">
            <v>60.5</v>
          </cell>
          <cell r="D137">
            <v>351.8</v>
          </cell>
          <cell r="E137">
            <v>11020.5</v>
          </cell>
          <cell r="F137">
            <v>13236</v>
          </cell>
          <cell r="H137">
            <v>0.30882723833543507</v>
          </cell>
          <cell r="I137">
            <v>0.50660236536915837</v>
          </cell>
        </row>
        <row r="138">
          <cell r="A138">
            <v>500</v>
          </cell>
          <cell r="B138">
            <v>0.05</v>
          </cell>
          <cell r="C138">
            <v>70</v>
          </cell>
          <cell r="D138">
            <v>352.3</v>
          </cell>
          <cell r="E138">
            <v>14722.5</v>
          </cell>
          <cell r="F138">
            <v>13242</v>
          </cell>
          <cell r="H138">
            <v>0.41256830601092898</v>
          </cell>
          <cell r="I138">
            <v>0.50683201286025947</v>
          </cell>
        </row>
        <row r="139">
          <cell r="A139">
            <v>500</v>
          </cell>
          <cell r="B139">
            <v>0.1</v>
          </cell>
          <cell r="C139">
            <v>82.1</v>
          </cell>
          <cell r="D139">
            <v>352.8</v>
          </cell>
          <cell r="E139">
            <v>21418.5</v>
          </cell>
          <cell r="F139">
            <v>13248</v>
          </cell>
          <cell r="H139">
            <v>0.6002101723413199</v>
          </cell>
          <cell r="I139">
            <v>0.50706166035136069</v>
          </cell>
        </row>
        <row r="140">
          <cell r="A140">
            <v>500</v>
          </cell>
          <cell r="B140">
            <v>0.5</v>
          </cell>
          <cell r="C140">
            <v>120.8</v>
          </cell>
          <cell r="D140">
            <v>353.7</v>
          </cell>
          <cell r="E140">
            <v>138289.5</v>
          </cell>
          <cell r="F140">
            <v>13260</v>
          </cell>
          <cell r="H140">
            <v>3.8752837326607819</v>
          </cell>
          <cell r="I140">
            <v>0.50752095533356301</v>
          </cell>
        </row>
        <row r="141">
          <cell r="A141">
            <v>500</v>
          </cell>
          <cell r="B141">
            <v>1</v>
          </cell>
          <cell r="C141">
            <v>139.1</v>
          </cell>
          <cell r="D141">
            <v>354.2</v>
          </cell>
          <cell r="E141">
            <v>20433</v>
          </cell>
          <cell r="F141">
            <v>13269</v>
          </cell>
          <cell r="H141">
            <v>0.57259352669188734</v>
          </cell>
          <cell r="I141">
            <v>0.50786542657021472</v>
          </cell>
        </row>
        <row r="142">
          <cell r="A142">
            <v>500</v>
          </cell>
          <cell r="B142">
            <v>2</v>
          </cell>
          <cell r="C142">
            <v>156.4</v>
          </cell>
          <cell r="D142">
            <v>354.7</v>
          </cell>
          <cell r="E142">
            <v>22978.5</v>
          </cell>
          <cell r="F142">
            <v>13275</v>
          </cell>
          <cell r="H142">
            <v>0.64392601933585536</v>
          </cell>
          <cell r="I142">
            <v>0.50809507406131593</v>
          </cell>
        </row>
        <row r="143">
          <cell r="A143">
            <v>500</v>
          </cell>
          <cell r="B143">
            <v>5</v>
          </cell>
          <cell r="C143">
            <v>176.3</v>
          </cell>
          <cell r="D143">
            <v>355.3</v>
          </cell>
          <cell r="E143">
            <v>25905</v>
          </cell>
          <cell r="F143">
            <v>13287</v>
          </cell>
          <cell r="H143">
            <v>0.72593526691887345</v>
          </cell>
          <cell r="I143">
            <v>0.50855436904351825</v>
          </cell>
        </row>
        <row r="144">
          <cell r="A144">
            <v>500</v>
          </cell>
          <cell r="B144">
            <v>10</v>
          </cell>
          <cell r="C144">
            <v>188.6</v>
          </cell>
          <cell r="D144">
            <v>355.8</v>
          </cell>
          <cell r="E144">
            <v>27708</v>
          </cell>
          <cell r="F144">
            <v>13293</v>
          </cell>
          <cell r="H144">
            <v>0.77646069777217319</v>
          </cell>
          <cell r="I144">
            <v>0.50878401653461935</v>
          </cell>
        </row>
      </sheetData>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F9:X402"/>
  <sheetViews>
    <sheetView topLeftCell="D223" zoomScale="85" zoomScaleNormal="85" workbookViewId="0">
      <selection activeCell="AB127" sqref="AB127"/>
    </sheetView>
  </sheetViews>
  <sheetFormatPr defaultRowHeight="14.5" x14ac:dyDescent="0.35"/>
  <cols>
    <col min="1" max="1" width="4.26953125" customWidth="1"/>
    <col min="2" max="2" width="6.08984375" customWidth="1"/>
    <col min="3" max="3" width="18.36328125" customWidth="1"/>
    <col min="4" max="4" width="16.90625" customWidth="1"/>
    <col min="5" max="5" width="18.453125" customWidth="1"/>
    <col min="6" max="6" width="15.81640625" customWidth="1"/>
    <col min="7" max="7" width="11.7265625" customWidth="1"/>
    <col min="8" max="8" width="11.81640625" customWidth="1"/>
    <col min="9" max="9" width="17.90625" customWidth="1"/>
    <col min="10" max="10" width="16.81640625" customWidth="1"/>
    <col min="11" max="11" width="18.36328125" customWidth="1"/>
    <col min="12" max="12" width="10.36328125" customWidth="1"/>
    <col min="13" max="13" width="13.90625" customWidth="1"/>
    <col min="14" max="14" width="15.81640625" customWidth="1"/>
    <col min="15" max="15" width="23.81640625" customWidth="1"/>
    <col min="16" max="16" width="16" customWidth="1"/>
    <col min="17" max="17" width="13.90625" customWidth="1"/>
    <col min="18" max="18" width="12.7265625" customWidth="1"/>
    <col min="19" max="19" width="8.453125" customWidth="1"/>
    <col min="20" max="20" width="16.81640625" customWidth="1"/>
    <col min="21" max="21" width="16" customWidth="1"/>
    <col min="22" max="22" width="10.6328125" customWidth="1"/>
    <col min="23" max="23" width="10.453125" customWidth="1"/>
    <col min="25" max="25" width="20.1796875" customWidth="1"/>
    <col min="26" max="26" width="18.453125" customWidth="1"/>
    <col min="27" max="27" width="19.26953125" customWidth="1"/>
    <col min="28" max="28" width="16.26953125" customWidth="1"/>
    <col min="29" max="29" width="15.6328125" customWidth="1"/>
    <col min="30" max="30" width="14.453125" customWidth="1"/>
  </cols>
  <sheetData>
    <row r="9" spans="15:20" x14ac:dyDescent="0.35">
      <c r="O9" s="1"/>
      <c r="P9" s="1"/>
      <c r="Q9" s="38"/>
      <c r="R9" s="38"/>
      <c r="S9" s="38"/>
      <c r="T9" s="38"/>
    </row>
    <row r="10" spans="15:20" x14ac:dyDescent="0.35">
      <c r="O10" s="1"/>
      <c r="P10" s="1"/>
      <c r="Q10" s="38"/>
      <c r="R10" s="38"/>
      <c r="S10" s="38"/>
      <c r="T10" s="38"/>
    </row>
    <row r="11" spans="15:20" x14ac:dyDescent="0.35">
      <c r="O11" s="1"/>
      <c r="P11" s="1"/>
      <c r="Q11" s="38"/>
      <c r="R11" s="38"/>
      <c r="S11" s="38"/>
      <c r="T11" s="38"/>
    </row>
    <row r="12" spans="15:20" x14ac:dyDescent="0.35">
      <c r="O12" s="1"/>
      <c r="P12" s="1"/>
      <c r="Q12" s="38"/>
      <c r="R12" s="38"/>
      <c r="S12" s="38"/>
      <c r="T12" s="38"/>
    </row>
    <row r="13" spans="15:20" x14ac:dyDescent="0.35">
      <c r="O13" s="1"/>
      <c r="P13" s="1"/>
      <c r="Q13" s="38"/>
      <c r="R13" s="38"/>
      <c r="S13" s="38"/>
      <c r="T13" s="38"/>
    </row>
    <row r="14" spans="15:20" x14ac:dyDescent="0.35">
      <c r="O14" s="1"/>
      <c r="P14" s="1"/>
      <c r="Q14" s="38"/>
      <c r="R14" s="38"/>
      <c r="S14" s="38"/>
      <c r="T14" s="38"/>
    </row>
    <row r="15" spans="15:20" x14ac:dyDescent="0.35">
      <c r="O15" s="1"/>
      <c r="P15" s="1"/>
      <c r="Q15" s="38"/>
      <c r="R15" s="38"/>
      <c r="S15" s="38"/>
      <c r="T15" s="38"/>
    </row>
    <row r="16" spans="15:20" x14ac:dyDescent="0.35">
      <c r="O16" s="1"/>
      <c r="P16" s="1"/>
      <c r="Q16" s="38"/>
      <c r="R16" s="38"/>
      <c r="S16" s="38"/>
      <c r="T16" s="38"/>
    </row>
    <row r="17" spans="15:24" x14ac:dyDescent="0.35">
      <c r="O17" s="1"/>
      <c r="P17" s="1"/>
      <c r="Q17" s="38"/>
      <c r="R17" s="38"/>
      <c r="S17" s="38"/>
      <c r="T17" s="38"/>
    </row>
    <row r="18" spans="15:24" x14ac:dyDescent="0.35">
      <c r="O18" s="1"/>
      <c r="P18" s="1"/>
      <c r="Q18" s="38"/>
      <c r="R18" s="38"/>
      <c r="S18" s="38"/>
      <c r="T18" s="38"/>
    </row>
    <row r="19" spans="15:24" x14ac:dyDescent="0.35">
      <c r="Q19" s="38"/>
      <c r="R19" s="38"/>
      <c r="S19" s="38"/>
      <c r="T19" s="38"/>
    </row>
    <row r="20" spans="15:24" x14ac:dyDescent="0.35">
      <c r="Q20" s="38"/>
      <c r="R20" s="38"/>
      <c r="S20" s="38"/>
      <c r="T20" s="38"/>
    </row>
    <row r="28" spans="15:24" x14ac:dyDescent="0.35">
      <c r="X28" s="37"/>
    </row>
    <row r="29" spans="15:24" x14ac:dyDescent="0.35">
      <c r="X29" s="37"/>
    </row>
    <row r="30" spans="15:24" x14ac:dyDescent="0.35">
      <c r="X30" s="1"/>
    </row>
    <row r="31" spans="15:24" x14ac:dyDescent="0.35">
      <c r="X31" s="1"/>
    </row>
    <row r="32" spans="15:24" x14ac:dyDescent="0.35">
      <c r="X32" s="1"/>
    </row>
    <row r="33" spans="24:24" x14ac:dyDescent="0.35">
      <c r="X33" s="1"/>
    </row>
    <row r="34" spans="24:24" x14ac:dyDescent="0.35">
      <c r="X34" s="1"/>
    </row>
    <row r="35" spans="24:24" x14ac:dyDescent="0.35">
      <c r="X35" s="1"/>
    </row>
    <row r="36" spans="24:24" x14ac:dyDescent="0.35">
      <c r="X36" s="1"/>
    </row>
    <row r="37" spans="24:24" x14ac:dyDescent="0.35">
      <c r="X37" s="1"/>
    </row>
    <row r="38" spans="24:24" x14ac:dyDescent="0.35">
      <c r="X38" s="1"/>
    </row>
    <row r="39" spans="24:24" x14ac:dyDescent="0.35">
      <c r="X39" s="1"/>
    </row>
    <row r="40" spans="24:24" x14ac:dyDescent="0.35">
      <c r="X40" s="1"/>
    </row>
    <row r="41" spans="24:24" x14ac:dyDescent="0.35">
      <c r="X41" s="1"/>
    </row>
    <row r="363" spans="6:21" x14ac:dyDescent="0.35">
      <c r="G363" s="33"/>
      <c r="H363" s="33"/>
      <c r="I363" s="84" t="s">
        <v>95</v>
      </c>
      <c r="J363" s="84"/>
      <c r="K363" s="84"/>
      <c r="L363" s="84"/>
    </row>
    <row r="364" spans="6:21" x14ac:dyDescent="0.35">
      <c r="G364" s="33" t="s">
        <v>50</v>
      </c>
      <c r="H364" s="34"/>
      <c r="I364" s="12" t="s">
        <v>62</v>
      </c>
      <c r="J364" s="12" t="s">
        <v>64</v>
      </c>
      <c r="K364" s="12" t="s">
        <v>93</v>
      </c>
      <c r="L364" s="12" t="s">
        <v>94</v>
      </c>
    </row>
    <row r="365" spans="6:21" x14ac:dyDescent="0.35">
      <c r="F365" s="9" t="s">
        <v>102</v>
      </c>
      <c r="G365" s="2">
        <v>0.188666773332064</v>
      </c>
      <c r="H365" s="2"/>
      <c r="I365" s="25">
        <v>5045.8</v>
      </c>
      <c r="J365" s="25">
        <v>5337.2</v>
      </c>
      <c r="K365" s="25">
        <v>7903.1</v>
      </c>
      <c r="L365" s="25">
        <v>13484.3</v>
      </c>
    </row>
    <row r="366" spans="6:21" x14ac:dyDescent="0.35">
      <c r="F366" s="9" t="s">
        <v>101</v>
      </c>
      <c r="G366" s="2">
        <v>0.40930117201600569</v>
      </c>
      <c r="H366" s="2"/>
      <c r="I366" s="25">
        <v>2809</v>
      </c>
      <c r="J366" s="25">
        <v>3011.4</v>
      </c>
      <c r="K366" s="25">
        <v>4249.2</v>
      </c>
      <c r="L366" s="25">
        <v>7303.5</v>
      </c>
      <c r="Q366" s="2">
        <v>0.19</v>
      </c>
      <c r="R366" s="25">
        <v>492.4</v>
      </c>
      <c r="S366" s="25">
        <v>521.1</v>
      </c>
      <c r="T366" s="25">
        <v>771.6</v>
      </c>
      <c r="U366" s="25">
        <v>1316.5</v>
      </c>
    </row>
    <row r="367" spans="6:21" x14ac:dyDescent="0.35">
      <c r="F367" s="9" t="s">
        <v>100</v>
      </c>
      <c r="G367" s="2">
        <v>0.40935552474579517</v>
      </c>
      <c r="H367" s="2"/>
      <c r="I367" s="25">
        <v>3099.4</v>
      </c>
      <c r="J367" s="25">
        <v>3364.1</v>
      </c>
      <c r="K367" s="25">
        <v>4677.2</v>
      </c>
      <c r="L367" s="25">
        <v>8035.8</v>
      </c>
      <c r="Q367" s="2">
        <v>0.41</v>
      </c>
      <c r="R367" s="25">
        <v>274.2</v>
      </c>
      <c r="S367" s="25">
        <v>294.10000000000002</v>
      </c>
      <c r="T367" s="25">
        <v>415</v>
      </c>
      <c r="U367" s="25">
        <v>713.3</v>
      </c>
    </row>
    <row r="368" spans="6:21" x14ac:dyDescent="0.35">
      <c r="F368" s="9" t="s">
        <v>106</v>
      </c>
      <c r="G368" s="9">
        <v>0.89</v>
      </c>
      <c r="H368" s="9"/>
      <c r="I368" s="25">
        <v>1971.6</v>
      </c>
      <c r="J368" s="25">
        <v>2172.6999999999998</v>
      </c>
      <c r="K368" s="25">
        <v>2874.2</v>
      </c>
      <c r="L368" s="25">
        <v>5018.5</v>
      </c>
      <c r="Q368" s="2">
        <v>0.41</v>
      </c>
      <c r="R368" s="25">
        <v>302.7</v>
      </c>
      <c r="S368" s="25">
        <v>328.7</v>
      </c>
      <c r="T368" s="25">
        <v>457</v>
      </c>
      <c r="U368" s="25">
        <v>785.2</v>
      </c>
    </row>
    <row r="369" spans="6:21" x14ac:dyDescent="0.35">
      <c r="F369" s="9" t="s">
        <v>96</v>
      </c>
      <c r="G369" s="2">
        <v>0.90177619461302361</v>
      </c>
      <c r="H369" s="2"/>
      <c r="I369" s="25">
        <v>2159.9</v>
      </c>
      <c r="J369" s="25">
        <v>2382.1999999999998</v>
      </c>
      <c r="K369" s="25">
        <v>3126.8</v>
      </c>
      <c r="L369" s="25">
        <v>5479</v>
      </c>
      <c r="Q369" s="2">
        <v>0.89</v>
      </c>
      <c r="R369" s="25">
        <v>192.7</v>
      </c>
      <c r="S369" s="25">
        <v>212.5</v>
      </c>
      <c r="T369" s="25">
        <v>281.10000000000002</v>
      </c>
      <c r="U369" s="25">
        <v>490.9</v>
      </c>
    </row>
    <row r="370" spans="6:21" x14ac:dyDescent="0.35">
      <c r="F370" s="9" t="s">
        <v>104</v>
      </c>
      <c r="G370" s="2">
        <v>1.4123445897623821</v>
      </c>
      <c r="H370" s="2"/>
      <c r="I370" s="25">
        <v>1611.1</v>
      </c>
      <c r="J370" s="25">
        <v>1778.8</v>
      </c>
      <c r="K370" s="25">
        <v>2204</v>
      </c>
      <c r="L370" s="25">
        <v>3902.3</v>
      </c>
      <c r="Q370" s="2">
        <v>0.90177619461302361</v>
      </c>
      <c r="R370" s="25">
        <v>211.2</v>
      </c>
      <c r="S370" s="25">
        <v>233.1</v>
      </c>
      <c r="T370" s="25">
        <v>306</v>
      </c>
      <c r="U370" s="25">
        <v>536.20000000000005</v>
      </c>
    </row>
    <row r="371" spans="6:21" x14ac:dyDescent="0.35">
      <c r="F371" s="9" t="s">
        <v>99</v>
      </c>
      <c r="G371" s="2">
        <v>1.406809001459286</v>
      </c>
      <c r="H371" s="2"/>
      <c r="I371" s="25">
        <v>1867.9</v>
      </c>
      <c r="J371" s="25">
        <v>2061.6999999999998</v>
      </c>
      <c r="K371" s="25">
        <v>2532.9</v>
      </c>
      <c r="L371" s="25">
        <v>4507.8999999999996</v>
      </c>
      <c r="Q371" s="2">
        <v>1.41</v>
      </c>
      <c r="R371" s="25">
        <v>157.6</v>
      </c>
      <c r="S371" s="25">
        <v>174.1</v>
      </c>
      <c r="T371" s="25">
        <v>215.7</v>
      </c>
      <c r="U371" s="25">
        <v>382</v>
      </c>
    </row>
    <row r="372" spans="6:21" x14ac:dyDescent="0.35">
      <c r="F372" s="9" t="s">
        <v>105</v>
      </c>
      <c r="G372" s="2">
        <v>1.6533649082571651</v>
      </c>
      <c r="H372" s="2"/>
      <c r="I372" s="25">
        <v>2017.9</v>
      </c>
      <c r="J372" s="25">
        <v>2217.9</v>
      </c>
      <c r="K372" s="25">
        <v>2644.4</v>
      </c>
      <c r="L372" s="25">
        <v>4750.7</v>
      </c>
      <c r="Q372" s="2">
        <v>1.41</v>
      </c>
      <c r="R372" s="25">
        <v>182.8</v>
      </c>
      <c r="S372" s="25">
        <v>202</v>
      </c>
      <c r="T372" s="25">
        <v>248.2</v>
      </c>
      <c r="U372" s="25">
        <v>441.7</v>
      </c>
    </row>
    <row r="373" spans="6:21" x14ac:dyDescent="0.35">
      <c r="F373" s="9" t="s">
        <v>98</v>
      </c>
      <c r="G373" s="2">
        <v>1.707269788356657</v>
      </c>
      <c r="H373" s="2"/>
      <c r="I373" s="25">
        <v>1539.6</v>
      </c>
      <c r="J373" s="25">
        <v>1700.8</v>
      </c>
      <c r="K373" s="25">
        <v>3419.6</v>
      </c>
      <c r="L373" s="25">
        <v>3641.3</v>
      </c>
      <c r="Q373" s="2">
        <v>1.65</v>
      </c>
      <c r="R373" s="25">
        <v>197.8</v>
      </c>
      <c r="S373" s="25">
        <v>217.6</v>
      </c>
      <c r="T373" s="25">
        <v>259.39999999999998</v>
      </c>
      <c r="U373" s="25">
        <v>466.1</v>
      </c>
    </row>
    <row r="374" spans="6:21" x14ac:dyDescent="0.35">
      <c r="F374" s="9" t="s">
        <v>107</v>
      </c>
      <c r="G374" s="9">
        <v>1.8</v>
      </c>
      <c r="H374" s="9"/>
      <c r="I374" s="25">
        <v>1559.9</v>
      </c>
      <c r="J374" s="25">
        <v>1723.2</v>
      </c>
      <c r="K374" s="25">
        <v>2048</v>
      </c>
      <c r="L374" s="25">
        <v>3664</v>
      </c>
      <c r="Q374" s="2">
        <v>1.71</v>
      </c>
      <c r="R374" s="25">
        <v>150.6</v>
      </c>
      <c r="S374" s="25">
        <v>166.6</v>
      </c>
      <c r="T374" s="25">
        <v>334.7</v>
      </c>
      <c r="U374" s="25">
        <v>356.6</v>
      </c>
    </row>
    <row r="375" spans="6:21" x14ac:dyDescent="0.35">
      <c r="F375" s="9" t="s">
        <v>103</v>
      </c>
      <c r="G375" s="2">
        <v>2.0096386504121542</v>
      </c>
      <c r="H375" s="2"/>
      <c r="I375" s="25">
        <v>1451.5</v>
      </c>
      <c r="J375" s="25">
        <v>1604.1</v>
      </c>
      <c r="K375" s="25">
        <v>1875.1</v>
      </c>
      <c r="L375" s="25">
        <v>3364</v>
      </c>
      <c r="Q375" s="2">
        <v>1.8</v>
      </c>
      <c r="R375" s="25">
        <v>152.69999999999999</v>
      </c>
      <c r="S375" s="25">
        <v>168.8</v>
      </c>
      <c r="T375" s="25">
        <v>200.6</v>
      </c>
      <c r="U375" s="25">
        <v>359</v>
      </c>
    </row>
    <row r="376" spans="6:21" x14ac:dyDescent="0.35">
      <c r="F376" s="9" t="s">
        <v>97</v>
      </c>
      <c r="G376" s="2">
        <v>2.200138632350233</v>
      </c>
      <c r="H376" s="2"/>
      <c r="I376" s="25">
        <v>1499.1</v>
      </c>
      <c r="J376" s="25">
        <v>1654.8</v>
      </c>
      <c r="K376" s="25">
        <v>1899.6</v>
      </c>
      <c r="L376" s="25">
        <v>9489.5</v>
      </c>
      <c r="Q376" s="2">
        <v>2.0099999999999998</v>
      </c>
      <c r="R376" s="25">
        <v>142.1</v>
      </c>
      <c r="S376" s="25">
        <v>157.1</v>
      </c>
      <c r="T376" s="25">
        <v>183.7</v>
      </c>
      <c r="U376" s="25">
        <v>329.6</v>
      </c>
    </row>
    <row r="377" spans="6:21" x14ac:dyDescent="0.35">
      <c r="Q377" s="2">
        <v>2.2000000000000002</v>
      </c>
      <c r="R377" s="25">
        <v>146.80000000000001</v>
      </c>
      <c r="S377" s="25">
        <v>162.19999999999999</v>
      </c>
      <c r="T377" s="25">
        <v>186.2</v>
      </c>
      <c r="U377" s="25">
        <v>335.9</v>
      </c>
    </row>
    <row r="379" spans="6:21" x14ac:dyDescent="0.35">
      <c r="H379" s="36">
        <v>4.2361111111111113E-2</v>
      </c>
    </row>
    <row r="386" spans="7:23" x14ac:dyDescent="0.35">
      <c r="H386" s="33"/>
      <c r="I386" s="33"/>
      <c r="J386" s="84" t="s">
        <v>95</v>
      </c>
      <c r="K386" s="84"/>
      <c r="L386" s="84"/>
      <c r="M386" s="84"/>
    </row>
    <row r="387" spans="7:23" x14ac:dyDescent="0.35">
      <c r="G387" s="1"/>
      <c r="H387" s="33"/>
      <c r="I387" s="34" t="s">
        <v>51</v>
      </c>
      <c r="J387" s="12" t="s">
        <v>62</v>
      </c>
      <c r="K387" s="12" t="s">
        <v>64</v>
      </c>
      <c r="L387" s="12" t="s">
        <v>93</v>
      </c>
      <c r="M387" s="12" t="s">
        <v>94</v>
      </c>
      <c r="R387" s="39" t="s">
        <v>111</v>
      </c>
    </row>
    <row r="388" spans="7:23" x14ac:dyDescent="0.35">
      <c r="G388" s="9" t="s">
        <v>102</v>
      </c>
      <c r="H388" s="2"/>
      <c r="I388" s="27">
        <v>0.19</v>
      </c>
      <c r="J388" s="25">
        <v>5045.8</v>
      </c>
      <c r="K388" s="25">
        <v>5337.2</v>
      </c>
      <c r="L388" s="25">
        <v>7903.1</v>
      </c>
      <c r="M388" s="25">
        <v>13484.3</v>
      </c>
    </row>
    <row r="389" spans="7:23" x14ac:dyDescent="0.35">
      <c r="G389" s="9" t="s">
        <v>101</v>
      </c>
      <c r="H389" s="2"/>
      <c r="I389" s="27">
        <v>0.26</v>
      </c>
      <c r="J389" s="25">
        <v>2809</v>
      </c>
      <c r="K389" s="25">
        <v>3011.4</v>
      </c>
      <c r="L389" s="25">
        <v>4249.2</v>
      </c>
      <c r="M389" s="25">
        <v>7303.5</v>
      </c>
      <c r="S389" s="33"/>
      <c r="T389" s="84" t="s">
        <v>95</v>
      </c>
      <c r="U389" s="84"/>
      <c r="V389" s="84"/>
      <c r="W389" s="84"/>
    </row>
    <row r="390" spans="7:23" x14ac:dyDescent="0.35">
      <c r="G390" s="9" t="s">
        <v>100</v>
      </c>
      <c r="H390" s="2"/>
      <c r="I390" s="27">
        <v>0.35</v>
      </c>
      <c r="J390" s="25">
        <v>3099.4</v>
      </c>
      <c r="K390" s="25">
        <v>3364.1</v>
      </c>
      <c r="L390" s="25">
        <v>4677.2</v>
      </c>
      <c r="M390" s="25">
        <v>8035.8</v>
      </c>
      <c r="S390" s="34" t="s">
        <v>51</v>
      </c>
      <c r="T390" s="12" t="s">
        <v>62</v>
      </c>
      <c r="U390" s="12" t="s">
        <v>64</v>
      </c>
      <c r="V390" s="12" t="s">
        <v>93</v>
      </c>
      <c r="W390" s="12" t="s">
        <v>94</v>
      </c>
    </row>
    <row r="391" spans="7:23" x14ac:dyDescent="0.35">
      <c r="G391" s="9" t="s">
        <v>106</v>
      </c>
      <c r="H391" s="2"/>
      <c r="I391" s="27">
        <v>0.61</v>
      </c>
      <c r="J391" s="25">
        <v>1971.6</v>
      </c>
      <c r="K391" s="25">
        <v>2172.6999999999998</v>
      </c>
      <c r="L391" s="25">
        <v>2874.2</v>
      </c>
      <c r="M391" s="25">
        <v>5018.5</v>
      </c>
      <c r="S391" s="2">
        <v>0.19</v>
      </c>
      <c r="T391" s="25">
        <v>492.4</v>
      </c>
      <c r="U391" s="25">
        <v>521.1</v>
      </c>
      <c r="V391" s="25">
        <v>771.6</v>
      </c>
      <c r="W391" s="25">
        <v>1316.5</v>
      </c>
    </row>
    <row r="392" spans="7:23" x14ac:dyDescent="0.35">
      <c r="G392" s="9" t="s">
        <v>96</v>
      </c>
      <c r="H392" s="2"/>
      <c r="I392" s="27">
        <v>0.79</v>
      </c>
      <c r="J392" s="25">
        <v>2159.9</v>
      </c>
      <c r="K392" s="25">
        <v>2382.1999999999998</v>
      </c>
      <c r="L392" s="25">
        <v>3126.8</v>
      </c>
      <c r="M392" s="25">
        <v>5479</v>
      </c>
      <c r="S392" s="2">
        <v>0.26</v>
      </c>
      <c r="T392" s="25">
        <v>274.2</v>
      </c>
      <c r="U392" s="25">
        <v>294.10000000000002</v>
      </c>
      <c r="V392" s="25">
        <v>415</v>
      </c>
      <c r="W392" s="25">
        <v>713.3</v>
      </c>
    </row>
    <row r="393" spans="7:23" x14ac:dyDescent="0.35">
      <c r="G393" s="9" t="s">
        <v>104</v>
      </c>
      <c r="H393" s="2"/>
      <c r="I393" s="27">
        <v>0.86</v>
      </c>
      <c r="J393" s="25">
        <v>1611.1</v>
      </c>
      <c r="K393" s="25">
        <v>1778.8</v>
      </c>
      <c r="L393" s="25">
        <v>2204</v>
      </c>
      <c r="M393" s="25">
        <v>3902.3</v>
      </c>
      <c r="S393" s="2">
        <v>0.35</v>
      </c>
      <c r="T393" s="25">
        <v>302.7</v>
      </c>
      <c r="U393" s="25">
        <v>328.7</v>
      </c>
      <c r="V393" s="25">
        <v>457</v>
      </c>
      <c r="W393" s="25">
        <v>785.2</v>
      </c>
    </row>
    <row r="394" spans="7:23" x14ac:dyDescent="0.35">
      <c r="G394" s="9" t="s">
        <v>98</v>
      </c>
      <c r="H394" s="2"/>
      <c r="I394" s="27">
        <v>1.08</v>
      </c>
      <c r="J394" s="25">
        <v>1539.6</v>
      </c>
      <c r="K394" s="25">
        <v>1700.8</v>
      </c>
      <c r="L394" s="25">
        <v>3419.6</v>
      </c>
      <c r="M394" s="25">
        <v>3641.3</v>
      </c>
      <c r="S394" s="2">
        <v>0.61</v>
      </c>
      <c r="T394" s="25">
        <v>192.7</v>
      </c>
      <c r="U394" s="25">
        <v>212.5</v>
      </c>
      <c r="V394" s="25">
        <v>281.10000000000002</v>
      </c>
      <c r="W394" s="25">
        <v>490.9</v>
      </c>
    </row>
    <row r="395" spans="7:23" x14ac:dyDescent="0.35">
      <c r="G395" s="9" t="s">
        <v>103</v>
      </c>
      <c r="H395" s="2"/>
      <c r="I395" s="27">
        <v>1.22</v>
      </c>
      <c r="J395" s="25">
        <v>1451.5</v>
      </c>
      <c r="K395" s="25">
        <v>1604.1</v>
      </c>
      <c r="L395" s="25">
        <v>1875.1</v>
      </c>
      <c r="M395" s="25">
        <v>3364</v>
      </c>
      <c r="S395" s="2">
        <v>0.79</v>
      </c>
      <c r="T395" s="25">
        <v>211.2</v>
      </c>
      <c r="U395" s="25">
        <v>233.1</v>
      </c>
      <c r="V395" s="25">
        <v>306</v>
      </c>
      <c r="W395" s="25">
        <v>536.20000000000005</v>
      </c>
    </row>
    <row r="396" spans="7:23" x14ac:dyDescent="0.35">
      <c r="G396" s="9" t="s">
        <v>107</v>
      </c>
      <c r="H396" s="2"/>
      <c r="I396" s="27">
        <v>1.23</v>
      </c>
      <c r="J396" s="25">
        <v>1559.9</v>
      </c>
      <c r="K396" s="25">
        <v>1723.2</v>
      </c>
      <c r="L396" s="25">
        <v>2048</v>
      </c>
      <c r="M396" s="25">
        <v>3664</v>
      </c>
      <c r="S396" s="2">
        <v>0.86</v>
      </c>
      <c r="T396" s="25">
        <v>157.6</v>
      </c>
      <c r="U396" s="25">
        <v>174.1</v>
      </c>
      <c r="V396" s="25">
        <v>215.7</v>
      </c>
      <c r="W396" s="25">
        <v>382</v>
      </c>
    </row>
    <row r="397" spans="7:23" x14ac:dyDescent="0.35">
      <c r="G397" s="9" t="s">
        <v>99</v>
      </c>
      <c r="H397" s="2"/>
      <c r="I397" s="27">
        <v>1.29</v>
      </c>
      <c r="J397" s="25">
        <v>1867.9</v>
      </c>
      <c r="K397" s="25">
        <v>2061.6999999999998</v>
      </c>
      <c r="L397" s="25">
        <v>2532.9</v>
      </c>
      <c r="M397" s="25">
        <v>4507.8999999999996</v>
      </c>
      <c r="S397" s="2">
        <v>1.08</v>
      </c>
      <c r="T397" s="25">
        <v>150.6</v>
      </c>
      <c r="U397" s="25">
        <v>166.6</v>
      </c>
      <c r="V397" s="25">
        <v>334.7</v>
      </c>
      <c r="W397" s="25">
        <v>356.6</v>
      </c>
    </row>
    <row r="398" spans="7:23" x14ac:dyDescent="0.35">
      <c r="G398" s="9" t="s">
        <v>97</v>
      </c>
      <c r="H398" s="2"/>
      <c r="I398" s="27">
        <v>1.57</v>
      </c>
      <c r="J398" s="25">
        <v>1499.1</v>
      </c>
      <c r="K398" s="25">
        <v>1654.8</v>
      </c>
      <c r="L398" s="25">
        <v>1899.6</v>
      </c>
      <c r="M398" s="25">
        <v>9489.5</v>
      </c>
      <c r="S398" s="2">
        <v>1.22</v>
      </c>
      <c r="T398" s="25">
        <v>142.1</v>
      </c>
      <c r="U398" s="25">
        <v>157.1</v>
      </c>
      <c r="V398" s="25">
        <v>183.7</v>
      </c>
      <c r="W398" s="25">
        <v>329.6</v>
      </c>
    </row>
    <row r="399" spans="7:23" x14ac:dyDescent="0.35">
      <c r="G399" s="9" t="s">
        <v>105</v>
      </c>
      <c r="H399" s="2"/>
      <c r="I399" s="27">
        <v>2.1800000000000002</v>
      </c>
      <c r="J399" s="25">
        <v>2017.9</v>
      </c>
      <c r="K399" s="25">
        <v>2217.9</v>
      </c>
      <c r="L399" s="25">
        <v>2644.4</v>
      </c>
      <c r="M399" s="25">
        <v>4750.7</v>
      </c>
      <c r="S399" s="2">
        <v>1.23</v>
      </c>
      <c r="T399" s="25">
        <v>152.69999999999999</v>
      </c>
      <c r="U399" s="25">
        <v>168.8</v>
      </c>
      <c r="V399" s="25">
        <v>200.6</v>
      </c>
      <c r="W399" s="25">
        <v>359</v>
      </c>
    </row>
    <row r="400" spans="7:23" x14ac:dyDescent="0.35">
      <c r="S400" s="2">
        <v>1.29</v>
      </c>
      <c r="T400" s="25">
        <v>182.8</v>
      </c>
      <c r="U400" s="25">
        <v>202</v>
      </c>
      <c r="V400" s="25">
        <v>248.2</v>
      </c>
      <c r="W400" s="25">
        <v>441.7</v>
      </c>
    </row>
    <row r="401" spans="19:23" x14ac:dyDescent="0.35">
      <c r="S401" s="2">
        <v>1.57</v>
      </c>
      <c r="T401" s="25">
        <v>146.80000000000001</v>
      </c>
      <c r="U401" s="25">
        <v>162.19999999999999</v>
      </c>
      <c r="V401" s="25">
        <v>186.2</v>
      </c>
      <c r="W401" s="25">
        <v>335.9</v>
      </c>
    </row>
    <row r="402" spans="19:23" x14ac:dyDescent="0.35">
      <c r="S402" s="2">
        <v>2.1800000000000002</v>
      </c>
      <c r="T402" s="25">
        <v>197.8</v>
      </c>
      <c r="U402" s="25">
        <v>217.6</v>
      </c>
      <c r="V402" s="25">
        <v>259.39999999999998</v>
      </c>
      <c r="W402" s="25">
        <v>466.1</v>
      </c>
    </row>
  </sheetData>
  <mergeCells count="3">
    <mergeCell ref="I363:L363"/>
    <mergeCell ref="J386:M386"/>
    <mergeCell ref="T389:W389"/>
  </mergeCells>
  <phoneticPr fontId="1"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D2C1FE-62CA-4FC9-9ABD-E971887D7949}">
  <dimension ref="A1:AZ144"/>
  <sheetViews>
    <sheetView topLeftCell="A73" zoomScale="85" zoomScaleNormal="85" workbookViewId="0">
      <selection activeCell="X121" sqref="X121"/>
    </sheetView>
  </sheetViews>
  <sheetFormatPr defaultRowHeight="14.5" x14ac:dyDescent="0.35"/>
  <cols>
    <col min="12" max="12" width="10.81640625" customWidth="1"/>
    <col min="24" max="24" width="10.1796875" customWidth="1"/>
  </cols>
  <sheetData>
    <row r="1" spans="1:52" x14ac:dyDescent="0.35">
      <c r="A1" s="24" t="s">
        <v>208</v>
      </c>
      <c r="B1" s="24" t="s">
        <v>209</v>
      </c>
      <c r="C1" s="24" t="s">
        <v>210</v>
      </c>
      <c r="D1" s="24" t="s">
        <v>219</v>
      </c>
      <c r="E1" s="24" t="s">
        <v>220</v>
      </c>
      <c r="F1" s="24" t="s">
        <v>221</v>
      </c>
      <c r="G1" s="24" t="s">
        <v>222</v>
      </c>
      <c r="H1" s="24" t="s">
        <v>223</v>
      </c>
      <c r="I1" s="24" t="s">
        <v>224</v>
      </c>
    </row>
    <row r="2" spans="1:52" x14ac:dyDescent="0.35">
      <c r="A2" s="12">
        <v>0.01</v>
      </c>
      <c r="B2" s="12">
        <v>5.0000000000000001E-3</v>
      </c>
      <c r="C2" s="12">
        <v>18397.2</v>
      </c>
      <c r="D2" s="12">
        <v>52406.2</v>
      </c>
      <c r="E2" s="12">
        <v>2703048</v>
      </c>
      <c r="F2" s="12">
        <v>1572186</v>
      </c>
      <c r="G2" s="12">
        <v>3</v>
      </c>
      <c r="H2" s="9">
        <f t="shared" ref="H2:H45" si="0" xml:space="preserve"> E2/$E$46</f>
        <v>75.747456914670025</v>
      </c>
      <c r="I2" s="9">
        <f t="shared" ref="I2:I45" si="1">F2/$F$46</f>
        <v>60.17476174072798</v>
      </c>
    </row>
    <row r="3" spans="1:52" x14ac:dyDescent="0.35">
      <c r="A3" s="12">
        <v>0.01</v>
      </c>
      <c r="B3" s="12">
        <v>8.0000000000000002E-3</v>
      </c>
      <c r="C3" s="12">
        <v>20286.8</v>
      </c>
      <c r="D3" s="12">
        <v>66099.899999999994</v>
      </c>
      <c r="E3" s="12">
        <v>2980689</v>
      </c>
      <c r="F3" s="12">
        <v>1982997</v>
      </c>
      <c r="G3" s="12">
        <v>3</v>
      </c>
      <c r="H3" s="9">
        <f t="shared" si="0"/>
        <v>83.527784783522492</v>
      </c>
      <c r="I3" s="9">
        <f t="shared" si="1"/>
        <v>75.898380985187742</v>
      </c>
    </row>
    <row r="4" spans="1:52" x14ac:dyDescent="0.35">
      <c r="A4" s="12">
        <v>0.01</v>
      </c>
      <c r="B4" s="12">
        <v>0.01</v>
      </c>
      <c r="C4" s="12">
        <v>21285.5</v>
      </c>
      <c r="D4" s="12">
        <v>72684.100000000006</v>
      </c>
      <c r="E4" s="12">
        <v>3127428</v>
      </c>
      <c r="F4" s="12">
        <v>2180523</v>
      </c>
      <c r="G4" s="12">
        <v>3.1</v>
      </c>
      <c r="H4" s="9">
        <f t="shared" si="0"/>
        <v>87.639848675914251</v>
      </c>
      <c r="I4" s="9">
        <f t="shared" si="1"/>
        <v>83.45860603972902</v>
      </c>
      <c r="L4" s="22" t="s">
        <v>225</v>
      </c>
      <c r="X4" s="22" t="s">
        <v>226</v>
      </c>
      <c r="AK4" s="22" t="s">
        <v>227</v>
      </c>
      <c r="AL4" s="22"/>
      <c r="AX4" s="22" t="s">
        <v>231</v>
      </c>
      <c r="AY4" s="22"/>
      <c r="AZ4" s="22"/>
    </row>
    <row r="5" spans="1:52" x14ac:dyDescent="0.35">
      <c r="A5" s="12">
        <v>0.01</v>
      </c>
      <c r="B5" s="12">
        <v>0.02</v>
      </c>
      <c r="C5" s="12">
        <v>25425.599999999999</v>
      </c>
      <c r="D5" s="12">
        <v>93295.9</v>
      </c>
      <c r="E5" s="12">
        <v>3735721.5</v>
      </c>
      <c r="F5" s="12">
        <v>2798877</v>
      </c>
      <c r="G5" s="12">
        <v>3.2</v>
      </c>
      <c r="H5" s="9">
        <f t="shared" si="0"/>
        <v>104.68604455653636</v>
      </c>
      <c r="I5" s="9">
        <f t="shared" si="1"/>
        <v>107.12584682512343</v>
      </c>
    </row>
    <row r="6" spans="1:52" x14ac:dyDescent="0.35">
      <c r="A6" s="12">
        <v>0.01</v>
      </c>
      <c r="B6" s="12">
        <v>0.05</v>
      </c>
      <c r="C6" s="12">
        <v>34622.5</v>
      </c>
      <c r="D6" s="12">
        <v>120766.1</v>
      </c>
      <c r="E6" s="12">
        <v>5688805.5</v>
      </c>
      <c r="F6" s="12">
        <v>3622983</v>
      </c>
      <c r="G6" s="12">
        <v>3.3</v>
      </c>
      <c r="H6" s="9">
        <f t="shared" si="0"/>
        <v>159.4172761664565</v>
      </c>
      <c r="I6" s="9">
        <f t="shared" si="1"/>
        <v>138.66815937535881</v>
      </c>
    </row>
    <row r="7" spans="1:52" x14ac:dyDescent="0.35">
      <c r="A7" s="12">
        <v>0.01</v>
      </c>
      <c r="B7" s="12">
        <v>0.1</v>
      </c>
      <c r="C7" s="12">
        <v>45139.8</v>
      </c>
      <c r="D7" s="12">
        <v>141627.9</v>
      </c>
      <c r="E7" s="12">
        <v>9773986.5</v>
      </c>
      <c r="F7" s="12">
        <v>4248837</v>
      </c>
      <c r="G7" s="12">
        <v>3.3</v>
      </c>
      <c r="H7" s="9">
        <f t="shared" si="0"/>
        <v>273.89621689785622</v>
      </c>
      <c r="I7" s="9">
        <f t="shared" si="1"/>
        <v>162.6224595246297</v>
      </c>
    </row>
    <row r="8" spans="1:52" x14ac:dyDescent="0.35">
      <c r="A8" s="12">
        <v>0.01</v>
      </c>
      <c r="B8" s="12">
        <v>0.5</v>
      </c>
      <c r="C8" s="12">
        <v>84564.7</v>
      </c>
      <c r="D8" s="12">
        <v>189291.4</v>
      </c>
      <c r="E8" s="12">
        <v>82829898</v>
      </c>
      <c r="F8" s="12">
        <v>5678742</v>
      </c>
      <c r="G8" s="12">
        <v>3.4</v>
      </c>
      <c r="H8" s="9">
        <f t="shared" si="0"/>
        <v>2321.1404791929381</v>
      </c>
      <c r="I8" s="9">
        <f t="shared" si="1"/>
        <v>217.35147548513032</v>
      </c>
    </row>
    <row r="9" spans="1:52" x14ac:dyDescent="0.35">
      <c r="A9" s="12">
        <v>0.01</v>
      </c>
      <c r="B9" s="12">
        <v>1</v>
      </c>
      <c r="C9" s="12">
        <v>106280.2</v>
      </c>
      <c r="D9" s="12">
        <v>214058.3</v>
      </c>
      <c r="E9" s="12">
        <v>15615471</v>
      </c>
      <c r="F9" s="12">
        <v>6421749</v>
      </c>
      <c r="G9" s="12">
        <v>3.4</v>
      </c>
      <c r="H9" s="9">
        <f t="shared" si="0"/>
        <v>437.59201345102986</v>
      </c>
      <c r="I9" s="9">
        <f t="shared" si="1"/>
        <v>245.78975772189688</v>
      </c>
    </row>
    <row r="10" spans="1:52" x14ac:dyDescent="0.35">
      <c r="A10" s="12">
        <v>0.01</v>
      </c>
      <c r="B10" s="12">
        <v>2</v>
      </c>
      <c r="C10" s="12">
        <v>129531.2</v>
      </c>
      <c r="D10" s="12">
        <v>238310</v>
      </c>
      <c r="E10" s="12">
        <v>19031682</v>
      </c>
      <c r="F10" s="12">
        <v>3574650</v>
      </c>
      <c r="G10" s="12">
        <v>3.4</v>
      </c>
      <c r="H10" s="9">
        <f t="shared" si="0"/>
        <v>533.32442202606137</v>
      </c>
      <c r="I10" s="9">
        <f t="shared" si="1"/>
        <v>136.81823401079342</v>
      </c>
    </row>
    <row r="11" spans="1:52" x14ac:dyDescent="0.35">
      <c r="A11" s="12">
        <v>0.01</v>
      </c>
      <c r="B11" s="12">
        <v>5</v>
      </c>
      <c r="C11" s="12">
        <v>160903.20000000001</v>
      </c>
      <c r="D11" s="12">
        <v>270235.59999999998</v>
      </c>
      <c r="E11" s="12">
        <v>23641089</v>
      </c>
      <c r="F11" s="12">
        <v>8107068</v>
      </c>
      <c r="G11" s="12">
        <v>3.4</v>
      </c>
      <c r="H11" s="9">
        <f t="shared" si="0"/>
        <v>662.49373686422871</v>
      </c>
      <c r="I11" s="9">
        <f t="shared" si="1"/>
        <v>310.29463773108279</v>
      </c>
    </row>
    <row r="12" spans="1:52" x14ac:dyDescent="0.35">
      <c r="A12" s="12">
        <v>0.01</v>
      </c>
      <c r="B12" s="12">
        <v>10</v>
      </c>
      <c r="C12" s="12">
        <v>184168.5</v>
      </c>
      <c r="D12" s="12">
        <v>294469.2</v>
      </c>
      <c r="E12" s="12">
        <v>27059400</v>
      </c>
      <c r="F12" s="12">
        <v>8834076</v>
      </c>
      <c r="G12" s="12">
        <v>3.3</v>
      </c>
      <c r="H12" s="9">
        <f t="shared" si="0"/>
        <v>758.28499369482972</v>
      </c>
      <c r="I12" s="9">
        <f t="shared" si="1"/>
        <v>338.12056493282813</v>
      </c>
    </row>
    <row r="13" spans="1:52" x14ac:dyDescent="0.35">
      <c r="A13" s="12">
        <v>0.1</v>
      </c>
      <c r="B13" s="12">
        <v>5.0000000000000001E-3</v>
      </c>
      <c r="C13" s="12">
        <v>1893.3</v>
      </c>
      <c r="D13" s="12">
        <v>5568.8</v>
      </c>
      <c r="E13" s="12">
        <v>278172</v>
      </c>
      <c r="F13" s="12">
        <v>167064</v>
      </c>
      <c r="G13" s="12">
        <v>2.8</v>
      </c>
      <c r="H13" s="9">
        <f t="shared" si="0"/>
        <v>7.7952080706179068</v>
      </c>
      <c r="I13" s="9">
        <f t="shared" si="1"/>
        <v>6.3943047422206911</v>
      </c>
    </row>
    <row r="14" spans="1:52" x14ac:dyDescent="0.35">
      <c r="A14" s="12">
        <v>0.1</v>
      </c>
      <c r="B14" s="12">
        <v>8.0000000000000002E-3</v>
      </c>
      <c r="C14" s="12">
        <v>2081.1999999999998</v>
      </c>
      <c r="D14" s="12">
        <v>6926.4</v>
      </c>
      <c r="E14" s="12">
        <v>305781</v>
      </c>
      <c r="F14" s="12">
        <v>207792</v>
      </c>
      <c r="G14" s="12">
        <v>2.9</v>
      </c>
      <c r="H14" s="9">
        <f t="shared" si="0"/>
        <v>8.5688944934846578</v>
      </c>
      <c r="I14" s="9">
        <f t="shared" si="1"/>
        <v>7.9531519118153637</v>
      </c>
    </row>
    <row r="15" spans="1:52" x14ac:dyDescent="0.35">
      <c r="A15" s="12">
        <v>0.1</v>
      </c>
      <c r="B15" s="12">
        <v>0.01</v>
      </c>
      <c r="C15" s="12">
        <v>2180.9</v>
      </c>
      <c r="D15" s="12">
        <v>7584.9</v>
      </c>
      <c r="E15" s="12">
        <v>320428.5</v>
      </c>
      <c r="F15" s="12">
        <v>227547</v>
      </c>
      <c r="G15" s="12">
        <v>2.9</v>
      </c>
      <c r="H15" s="9">
        <f t="shared" si="0"/>
        <v>8.9793610760823874</v>
      </c>
      <c r="I15" s="9">
        <f t="shared" si="1"/>
        <v>8.7092662762659323</v>
      </c>
    </row>
    <row r="16" spans="1:52" x14ac:dyDescent="0.35">
      <c r="A16" s="12">
        <v>0.1</v>
      </c>
      <c r="B16" s="12">
        <v>0.02</v>
      </c>
      <c r="C16" s="12">
        <v>2596.6</v>
      </c>
      <c r="D16" s="12">
        <v>9646.6</v>
      </c>
      <c r="E16" s="12">
        <v>381511.5</v>
      </c>
      <c r="F16" s="12">
        <v>289398</v>
      </c>
      <c r="G16" s="12">
        <v>3.1</v>
      </c>
      <c r="H16" s="9">
        <f t="shared" si="0"/>
        <v>10.691088692728037</v>
      </c>
      <c r="I16" s="9">
        <f t="shared" si="1"/>
        <v>11.076587438282237</v>
      </c>
    </row>
    <row r="17" spans="1:9" x14ac:dyDescent="0.35">
      <c r="A17" s="12">
        <v>0.1</v>
      </c>
      <c r="B17" s="12">
        <v>0.05</v>
      </c>
      <c r="C17" s="12">
        <v>3524.7</v>
      </c>
      <c r="D17" s="12">
        <v>12394.2</v>
      </c>
      <c r="E17" s="12">
        <v>582027</v>
      </c>
      <c r="F17" s="12">
        <v>371826</v>
      </c>
      <c r="G17" s="12">
        <v>3.2</v>
      </c>
      <c r="H17" s="9">
        <f t="shared" si="0"/>
        <v>16.310130306851619</v>
      </c>
      <c r="I17" s="9">
        <f t="shared" si="1"/>
        <v>14.231484671029969</v>
      </c>
    </row>
    <row r="18" spans="1:9" x14ac:dyDescent="0.35">
      <c r="A18" s="12">
        <v>0.1</v>
      </c>
      <c r="B18" s="12">
        <v>0.1</v>
      </c>
      <c r="C18" s="12">
        <v>4587</v>
      </c>
      <c r="D18" s="12">
        <v>14480.8</v>
      </c>
      <c r="E18" s="12">
        <v>996499.5</v>
      </c>
      <c r="F18" s="12">
        <v>434424</v>
      </c>
      <c r="G18" s="12">
        <v>3.2</v>
      </c>
      <c r="H18" s="9">
        <f t="shared" si="0"/>
        <v>27.924884405212275</v>
      </c>
      <c r="I18" s="9">
        <f t="shared" si="1"/>
        <v>16.627396945688368</v>
      </c>
    </row>
    <row r="19" spans="1:9" x14ac:dyDescent="0.35">
      <c r="A19" s="12">
        <v>0.1</v>
      </c>
      <c r="B19" s="12">
        <v>0.5</v>
      </c>
      <c r="C19" s="12">
        <v>8563.7000000000007</v>
      </c>
      <c r="D19" s="12">
        <v>19248.099999999999</v>
      </c>
      <c r="E19" s="12">
        <v>8405953.5</v>
      </c>
      <c r="F19" s="12">
        <v>577443</v>
      </c>
      <c r="G19" s="12">
        <v>3.4</v>
      </c>
      <c r="H19" s="9">
        <f t="shared" si="0"/>
        <v>235.55985708280789</v>
      </c>
      <c r="I19" s="9">
        <f t="shared" si="1"/>
        <v>22.101389367321161</v>
      </c>
    </row>
    <row r="20" spans="1:9" x14ac:dyDescent="0.35">
      <c r="A20" s="12">
        <v>0.1</v>
      </c>
      <c r="B20" s="12">
        <v>1</v>
      </c>
      <c r="C20" s="12">
        <v>10751.3</v>
      </c>
      <c r="D20" s="12">
        <v>21719.3</v>
      </c>
      <c r="E20" s="12">
        <v>1579656</v>
      </c>
      <c r="F20" s="12">
        <v>651579</v>
      </c>
      <c r="G20" s="12">
        <v>3.4</v>
      </c>
      <c r="H20" s="9">
        <f t="shared" si="0"/>
        <v>44.266666666666666</v>
      </c>
      <c r="I20" s="9">
        <f t="shared" si="1"/>
        <v>24.93891376736709</v>
      </c>
    </row>
    <row r="21" spans="1:9" x14ac:dyDescent="0.35">
      <c r="A21" s="12">
        <v>0.1</v>
      </c>
      <c r="B21" s="12">
        <v>2</v>
      </c>
      <c r="C21" s="12">
        <v>13091.5</v>
      </c>
      <c r="D21" s="12">
        <v>24127.599999999999</v>
      </c>
      <c r="E21" s="12">
        <v>1923507</v>
      </c>
      <c r="F21" s="12">
        <v>723828</v>
      </c>
      <c r="G21" s="12">
        <v>3.3</v>
      </c>
      <c r="H21" s="9">
        <f t="shared" si="0"/>
        <v>53.902395964691046</v>
      </c>
      <c r="I21" s="9">
        <f t="shared" si="1"/>
        <v>27.704214031461706</v>
      </c>
    </row>
    <row r="22" spans="1:9" x14ac:dyDescent="0.35">
      <c r="A22" s="12">
        <v>0.1</v>
      </c>
      <c r="B22" s="12">
        <v>5</v>
      </c>
      <c r="C22" s="12">
        <v>16246.1</v>
      </c>
      <c r="D22" s="12">
        <v>27336.5</v>
      </c>
      <c r="E22" s="12">
        <v>2386998</v>
      </c>
      <c r="F22" s="12">
        <v>820095</v>
      </c>
      <c r="G22" s="12">
        <v>3.3</v>
      </c>
      <c r="H22" s="9">
        <f t="shared" si="0"/>
        <v>66.890794451450191</v>
      </c>
      <c r="I22" s="9">
        <f t="shared" si="1"/>
        <v>31.388793202434265</v>
      </c>
    </row>
    <row r="23" spans="1:9" x14ac:dyDescent="0.35">
      <c r="A23" s="12">
        <v>0.1</v>
      </c>
      <c r="B23" s="12">
        <v>10</v>
      </c>
      <c r="C23" s="12">
        <v>18583.3</v>
      </c>
      <c r="D23" s="12">
        <v>29761.200000000001</v>
      </c>
      <c r="E23" s="12">
        <v>2730391.5</v>
      </c>
      <c r="F23" s="12">
        <v>892836</v>
      </c>
      <c r="G23" s="12">
        <v>3.3</v>
      </c>
      <c r="H23" s="9">
        <f t="shared" si="0"/>
        <v>76.513703236654052</v>
      </c>
      <c r="I23" s="9">
        <f t="shared" si="1"/>
        <v>34.172924560799174</v>
      </c>
    </row>
    <row r="24" spans="1:9" x14ac:dyDescent="0.35">
      <c r="A24" s="12">
        <v>0.2</v>
      </c>
      <c r="B24" s="12">
        <v>5.0000000000000001E-3</v>
      </c>
      <c r="C24" s="12">
        <v>976.4</v>
      </c>
      <c r="D24" s="12">
        <v>2958</v>
      </c>
      <c r="E24" s="12">
        <v>143457</v>
      </c>
      <c r="F24" s="12">
        <v>88740</v>
      </c>
      <c r="G24" s="12">
        <v>2.7</v>
      </c>
      <c r="H24" s="9">
        <f t="shared" si="0"/>
        <v>4.0200924758301806</v>
      </c>
      <c r="I24" s="9">
        <f t="shared" si="1"/>
        <v>3.3964863933861524</v>
      </c>
    </row>
    <row r="25" spans="1:9" x14ac:dyDescent="0.35">
      <c r="A25" s="12">
        <v>0.2</v>
      </c>
      <c r="B25" s="12">
        <v>8.0000000000000002E-3</v>
      </c>
      <c r="C25" s="12">
        <v>1021.6</v>
      </c>
      <c r="D25" s="12">
        <v>3645.9</v>
      </c>
      <c r="E25" s="12">
        <v>150099</v>
      </c>
      <c r="F25" s="12">
        <v>109377</v>
      </c>
      <c r="G25" s="12">
        <v>2.8</v>
      </c>
      <c r="H25" s="9">
        <f t="shared" si="0"/>
        <v>4.2062211013030684</v>
      </c>
      <c r="I25" s="9">
        <f t="shared" si="1"/>
        <v>4.1863589390285911</v>
      </c>
    </row>
    <row r="26" spans="1:9" x14ac:dyDescent="0.35">
      <c r="A26" s="12">
        <v>0.2</v>
      </c>
      <c r="B26" s="12">
        <v>0.01</v>
      </c>
      <c r="C26" s="12">
        <v>1119.5</v>
      </c>
      <c r="D26" s="12">
        <v>3977</v>
      </c>
      <c r="E26" s="12">
        <v>164484</v>
      </c>
      <c r="F26" s="12">
        <v>119310</v>
      </c>
      <c r="G26" s="12">
        <v>2.8</v>
      </c>
      <c r="H26" s="9">
        <f t="shared" si="0"/>
        <v>4.6093316519546024</v>
      </c>
      <c r="I26" s="9">
        <f t="shared" si="1"/>
        <v>4.5665403605465613</v>
      </c>
    </row>
    <row r="27" spans="1:9" x14ac:dyDescent="0.35">
      <c r="A27" s="12">
        <v>0.2</v>
      </c>
      <c r="B27" s="12">
        <v>0.02</v>
      </c>
      <c r="C27" s="12">
        <v>1267.9000000000001</v>
      </c>
      <c r="D27" s="12">
        <v>4999.2</v>
      </c>
      <c r="E27" s="12">
        <v>186292.5</v>
      </c>
      <c r="F27" s="12">
        <v>149976</v>
      </c>
      <c r="G27" s="12">
        <v>3</v>
      </c>
      <c r="H27" s="9">
        <f t="shared" si="0"/>
        <v>5.2204707860445563</v>
      </c>
      <c r="I27" s="9">
        <f t="shared" si="1"/>
        <v>5.7402686875645887</v>
      </c>
    </row>
    <row r="28" spans="1:9" x14ac:dyDescent="0.35">
      <c r="A28" s="12">
        <v>0.2</v>
      </c>
      <c r="B28" s="12">
        <v>0.05</v>
      </c>
      <c r="C28" s="12">
        <v>1714.7</v>
      </c>
      <c r="D28" s="12">
        <v>6373.3</v>
      </c>
      <c r="E28" s="12">
        <v>284808</v>
      </c>
      <c r="F28" s="12">
        <v>191199</v>
      </c>
      <c r="G28" s="12">
        <v>3.1</v>
      </c>
      <c r="H28" s="9">
        <f t="shared" si="0"/>
        <v>7.981168558217739</v>
      </c>
      <c r="I28" s="9">
        <f t="shared" si="1"/>
        <v>7.3180617751751065</v>
      </c>
    </row>
    <row r="29" spans="1:9" x14ac:dyDescent="0.35">
      <c r="A29" s="12">
        <v>0.2</v>
      </c>
      <c r="B29" s="12">
        <v>0.1</v>
      </c>
      <c r="C29" s="12">
        <v>2226.8000000000002</v>
      </c>
      <c r="D29" s="12">
        <v>7416.8</v>
      </c>
      <c r="E29" s="12">
        <v>485640</v>
      </c>
      <c r="F29" s="12">
        <v>222504</v>
      </c>
      <c r="G29" s="12">
        <v>3.2</v>
      </c>
      <c r="H29" s="9">
        <f t="shared" si="0"/>
        <v>13.609079445145019</v>
      </c>
      <c r="I29" s="9">
        <f t="shared" si="1"/>
        <v>8.5162475599954064</v>
      </c>
    </row>
    <row r="30" spans="1:9" x14ac:dyDescent="0.35">
      <c r="A30" s="12">
        <v>0.2</v>
      </c>
      <c r="B30" s="12">
        <v>0.5</v>
      </c>
      <c r="C30" s="12">
        <v>4140.3</v>
      </c>
      <c r="D30" s="12">
        <v>9821.4</v>
      </c>
      <c r="E30" s="12">
        <v>4074400.5</v>
      </c>
      <c r="F30" s="12">
        <v>294642</v>
      </c>
      <c r="G30" s="12">
        <v>3.3</v>
      </c>
      <c r="H30" s="9">
        <f t="shared" si="0"/>
        <v>114.17683900798654</v>
      </c>
      <c r="I30" s="9">
        <f t="shared" si="1"/>
        <v>11.27729934550465</v>
      </c>
    </row>
    <row r="31" spans="1:9" x14ac:dyDescent="0.35">
      <c r="A31" s="12">
        <v>0.2</v>
      </c>
      <c r="B31" s="12">
        <v>1</v>
      </c>
      <c r="C31" s="12">
        <v>5191.3999999999996</v>
      </c>
      <c r="D31" s="12">
        <v>11033.9</v>
      </c>
      <c r="E31" s="12">
        <v>762757.5</v>
      </c>
      <c r="F31" s="12">
        <v>331017</v>
      </c>
      <c r="G31" s="12">
        <v>3.3</v>
      </c>
      <c r="H31" s="9">
        <f t="shared" si="0"/>
        <v>21.374737284573349</v>
      </c>
      <c r="I31" s="9">
        <f t="shared" si="1"/>
        <v>12.669537260305431</v>
      </c>
    </row>
    <row r="32" spans="1:9" x14ac:dyDescent="0.35">
      <c r="A32" s="12">
        <v>0.2</v>
      </c>
      <c r="B32" s="12">
        <v>2</v>
      </c>
      <c r="C32" s="12">
        <v>6314.6</v>
      </c>
      <c r="D32" s="12">
        <v>12239</v>
      </c>
      <c r="E32" s="12">
        <v>927793.5</v>
      </c>
      <c r="F32" s="12">
        <v>367170</v>
      </c>
      <c r="G32" s="12">
        <v>3.3</v>
      </c>
      <c r="H32" s="9">
        <f t="shared" si="0"/>
        <v>25.999537620849097</v>
      </c>
      <c r="I32" s="9">
        <f t="shared" si="1"/>
        <v>14.053278217935469</v>
      </c>
    </row>
    <row r="33" spans="1:52" x14ac:dyDescent="0.35">
      <c r="A33" s="12">
        <v>0.2</v>
      </c>
      <c r="B33" s="12">
        <v>5</v>
      </c>
      <c r="C33" s="12">
        <v>7826.9</v>
      </c>
      <c r="D33" s="12">
        <v>13843.2</v>
      </c>
      <c r="E33" s="12">
        <v>1149988.5</v>
      </c>
      <c r="F33" s="12">
        <v>415296</v>
      </c>
      <c r="G33" s="12">
        <v>3.3</v>
      </c>
      <c r="H33" s="9">
        <f t="shared" si="0"/>
        <v>32.226103404791928</v>
      </c>
      <c r="I33" s="9">
        <f t="shared" si="1"/>
        <v>15.895280744057871</v>
      </c>
      <c r="L33" s="22" t="s">
        <v>228</v>
      </c>
      <c r="X33" s="22" t="s">
        <v>229</v>
      </c>
      <c r="AK33" s="22" t="s">
        <v>230</v>
      </c>
      <c r="AL33" s="22"/>
    </row>
    <row r="34" spans="1:52" x14ac:dyDescent="0.35">
      <c r="A34" s="12">
        <v>0.2</v>
      </c>
      <c r="B34" s="12">
        <v>10</v>
      </c>
      <c r="C34" s="12">
        <v>8946</v>
      </c>
      <c r="D34" s="12">
        <v>15055.6</v>
      </c>
      <c r="E34" s="12">
        <v>1314417</v>
      </c>
      <c r="F34" s="12">
        <v>451668</v>
      </c>
      <c r="G34" s="12">
        <v>3.3</v>
      </c>
      <c r="H34" s="9">
        <f t="shared" si="0"/>
        <v>36.833879781420762</v>
      </c>
      <c r="I34" s="9">
        <f t="shared" si="1"/>
        <v>17.2874038351131</v>
      </c>
      <c r="AX34" s="22" t="s">
        <v>232</v>
      </c>
      <c r="AY34" s="22"/>
      <c r="AZ34" s="22"/>
    </row>
    <row r="35" spans="1:52" x14ac:dyDescent="0.35">
      <c r="A35" s="12">
        <v>0.5</v>
      </c>
      <c r="B35" s="12">
        <v>5.0000000000000001E-3</v>
      </c>
      <c r="C35" s="12">
        <v>426.2</v>
      </c>
      <c r="D35" s="12">
        <v>1392.2</v>
      </c>
      <c r="E35" s="12">
        <v>62628</v>
      </c>
      <c r="F35" s="12">
        <v>41769</v>
      </c>
      <c r="G35" s="12">
        <v>2.2000000000000002</v>
      </c>
      <c r="H35" s="9">
        <f t="shared" si="0"/>
        <v>1.7550231189575451</v>
      </c>
      <c r="I35" s="9">
        <f t="shared" si="1"/>
        <v>1.5986910093007234</v>
      </c>
    </row>
    <row r="36" spans="1:52" x14ac:dyDescent="0.35">
      <c r="A36" s="12">
        <v>0.5</v>
      </c>
      <c r="B36" s="12">
        <v>8.0000000000000002E-3</v>
      </c>
      <c r="C36" s="12">
        <v>462.9</v>
      </c>
      <c r="D36" s="12">
        <v>1667.1</v>
      </c>
      <c r="E36" s="12">
        <v>68011.5</v>
      </c>
      <c r="F36" s="12">
        <v>50013</v>
      </c>
      <c r="G36" s="12">
        <v>2.4</v>
      </c>
      <c r="H36" s="9">
        <f t="shared" si="0"/>
        <v>1.9058848255569567</v>
      </c>
      <c r="I36" s="9">
        <f t="shared" si="1"/>
        <v>1.9142266620737169</v>
      </c>
    </row>
    <row r="37" spans="1:52" x14ac:dyDescent="0.35">
      <c r="A37" s="12">
        <v>0.5</v>
      </c>
      <c r="B37" s="12">
        <v>0.01</v>
      </c>
      <c r="C37" s="12">
        <v>482.7</v>
      </c>
      <c r="D37" s="12">
        <v>1799.3</v>
      </c>
      <c r="E37" s="12">
        <v>70917</v>
      </c>
      <c r="F37" s="12">
        <v>53979</v>
      </c>
      <c r="G37" s="12">
        <v>2.5</v>
      </c>
      <c r="H37" s="9">
        <f t="shared" si="0"/>
        <v>1.9873055905842791</v>
      </c>
      <c r="I37" s="9">
        <f t="shared" si="1"/>
        <v>2.0660236536915835</v>
      </c>
    </row>
    <row r="38" spans="1:52" x14ac:dyDescent="0.35">
      <c r="A38" s="12">
        <v>0.5</v>
      </c>
      <c r="B38" s="12">
        <v>0.02</v>
      </c>
      <c r="C38" s="12">
        <v>567.4</v>
      </c>
      <c r="D38" s="12">
        <v>2210.3000000000002</v>
      </c>
      <c r="E38" s="12">
        <v>83359.5</v>
      </c>
      <c r="F38" s="12">
        <v>66309</v>
      </c>
      <c r="G38" s="12">
        <v>2.7</v>
      </c>
      <c r="H38" s="9">
        <f t="shared" si="0"/>
        <v>2.3359815048339638</v>
      </c>
      <c r="I38" s="9">
        <f t="shared" si="1"/>
        <v>2.5379492479044665</v>
      </c>
    </row>
    <row r="39" spans="1:52" x14ac:dyDescent="0.35">
      <c r="A39" s="12">
        <v>0.5</v>
      </c>
      <c r="B39" s="12">
        <v>0.05</v>
      </c>
      <c r="C39" s="12">
        <v>760.4</v>
      </c>
      <c r="D39" s="12">
        <v>2762.1</v>
      </c>
      <c r="E39" s="12">
        <v>128092.5</v>
      </c>
      <c r="F39" s="12">
        <v>82863</v>
      </c>
      <c r="G39" s="12">
        <v>2.9</v>
      </c>
      <c r="H39" s="9">
        <f t="shared" si="0"/>
        <v>3.5895334174022699</v>
      </c>
      <c r="I39" s="9">
        <f t="shared" si="1"/>
        <v>3.1715466758525661</v>
      </c>
    </row>
    <row r="40" spans="1:52" x14ac:dyDescent="0.35">
      <c r="A40" s="12">
        <v>0.5</v>
      </c>
      <c r="B40" s="12">
        <v>0.1</v>
      </c>
      <c r="C40" s="12">
        <v>982.3</v>
      </c>
      <c r="D40" s="12">
        <v>3180.7</v>
      </c>
      <c r="E40" s="12">
        <v>216292.5</v>
      </c>
      <c r="F40" s="12">
        <v>95421</v>
      </c>
      <c r="G40" s="12">
        <v>3</v>
      </c>
      <c r="H40" s="9">
        <f t="shared" si="0"/>
        <v>6.0611601513240858</v>
      </c>
      <c r="I40" s="9">
        <f t="shared" si="1"/>
        <v>3.6521988747272935</v>
      </c>
    </row>
    <row r="41" spans="1:52" x14ac:dyDescent="0.35">
      <c r="A41" s="12">
        <v>0.5</v>
      </c>
      <c r="B41" s="12">
        <v>0.5</v>
      </c>
      <c r="C41" s="12">
        <v>1808</v>
      </c>
      <c r="D41" s="12">
        <v>4136.2</v>
      </c>
      <c r="E41" s="12">
        <v>1790493</v>
      </c>
      <c r="F41" s="12">
        <v>124086</v>
      </c>
      <c r="G41" s="12">
        <v>3.1</v>
      </c>
      <c r="H41" s="9">
        <f t="shared" si="0"/>
        <v>50.174947456914673</v>
      </c>
      <c r="I41" s="9">
        <f t="shared" si="1"/>
        <v>4.7493397634630838</v>
      </c>
    </row>
    <row r="42" spans="1:52" x14ac:dyDescent="0.35">
      <c r="A42" s="12">
        <v>0.5</v>
      </c>
      <c r="B42" s="12">
        <v>1</v>
      </c>
      <c r="C42" s="12">
        <v>2259.8000000000002</v>
      </c>
      <c r="D42" s="12">
        <v>4621.3</v>
      </c>
      <c r="E42" s="12">
        <v>332028</v>
      </c>
      <c r="F42" s="12">
        <v>138639</v>
      </c>
      <c r="G42" s="12">
        <v>3.2</v>
      </c>
      <c r="H42" s="9">
        <f t="shared" si="0"/>
        <v>9.3044136191677183</v>
      </c>
      <c r="I42" s="9">
        <f t="shared" si="1"/>
        <v>5.3063497531289467</v>
      </c>
    </row>
    <row r="43" spans="1:52" x14ac:dyDescent="0.35">
      <c r="A43" s="12">
        <v>0.5</v>
      </c>
      <c r="B43" s="12">
        <v>2</v>
      </c>
      <c r="C43" s="12">
        <v>2741.4</v>
      </c>
      <c r="D43" s="12">
        <v>5106.2</v>
      </c>
      <c r="E43" s="12">
        <v>402780</v>
      </c>
      <c r="F43" s="12">
        <v>153186</v>
      </c>
      <c r="G43" s="12">
        <v>3.2</v>
      </c>
      <c r="H43" s="9">
        <f t="shared" si="0"/>
        <v>11.287095418242959</v>
      </c>
      <c r="I43" s="9">
        <f t="shared" si="1"/>
        <v>5.8631300953037089</v>
      </c>
    </row>
    <row r="44" spans="1:52" x14ac:dyDescent="0.35">
      <c r="A44" s="12">
        <v>0.5</v>
      </c>
      <c r="B44" s="12">
        <v>5</v>
      </c>
      <c r="C44" s="12">
        <v>3387.7</v>
      </c>
      <c r="D44" s="12">
        <v>5747.5</v>
      </c>
      <c r="E44" s="12">
        <v>497746.5</v>
      </c>
      <c r="F44" s="12">
        <v>172425</v>
      </c>
      <c r="G44" s="12">
        <v>3.2</v>
      </c>
      <c r="H44" s="9">
        <f t="shared" si="0"/>
        <v>13.948339638503573</v>
      </c>
      <c r="I44" s="9">
        <f t="shared" si="1"/>
        <v>6.5994947755195774</v>
      </c>
    </row>
    <row r="45" spans="1:52" x14ac:dyDescent="0.35">
      <c r="A45" s="12">
        <v>0.5</v>
      </c>
      <c r="B45" s="12">
        <v>10</v>
      </c>
      <c r="C45" s="12">
        <v>3864.6</v>
      </c>
      <c r="D45" s="12">
        <v>6232.5</v>
      </c>
      <c r="E45" s="12">
        <v>567813</v>
      </c>
      <c r="F45" s="12">
        <v>186975</v>
      </c>
      <c r="G45" s="12">
        <v>3.2</v>
      </c>
      <c r="H45" s="9">
        <f t="shared" si="0"/>
        <v>15.911811685582178</v>
      </c>
      <c r="I45" s="9">
        <f t="shared" si="1"/>
        <v>7.1563899414398895</v>
      </c>
    </row>
    <row r="46" spans="1:52" x14ac:dyDescent="0.35">
      <c r="A46" s="12">
        <v>1</v>
      </c>
      <c r="B46" s="12">
        <v>5.0000000000000001E-3</v>
      </c>
      <c r="C46" s="12">
        <v>242.9</v>
      </c>
      <c r="D46" s="12">
        <v>870.9</v>
      </c>
      <c r="E46" s="12">
        <v>35685</v>
      </c>
      <c r="F46" s="12">
        <v>26127</v>
      </c>
      <c r="G46" s="12">
        <v>1.8</v>
      </c>
      <c r="H46" s="9">
        <f xml:space="preserve"> E46/$E$46</f>
        <v>1</v>
      </c>
      <c r="I46" s="9">
        <f>F46/$F$46</f>
        <v>1</v>
      </c>
    </row>
    <row r="47" spans="1:52" x14ac:dyDescent="0.35">
      <c r="A47" s="12">
        <v>1</v>
      </c>
      <c r="B47" s="12">
        <v>8.0000000000000002E-3</v>
      </c>
      <c r="C47" s="12">
        <v>260.60000000000002</v>
      </c>
      <c r="D47" s="12">
        <v>1008</v>
      </c>
      <c r="E47" s="12">
        <v>38290.5</v>
      </c>
      <c r="F47" s="12">
        <v>30240</v>
      </c>
      <c r="G47" s="12">
        <v>2</v>
      </c>
      <c r="H47" s="9">
        <f t="shared" ref="H47:H110" si="2" xml:space="preserve"> E47/$E$46</f>
        <v>1.0730138713745272</v>
      </c>
      <c r="I47" s="9">
        <f t="shared" ref="I47:I110" si="3">F47/$F$46</f>
        <v>1.157423355149845</v>
      </c>
    </row>
    <row r="48" spans="1:52" x14ac:dyDescent="0.35">
      <c r="A48" s="12">
        <v>1</v>
      </c>
      <c r="B48" s="12">
        <v>0.01</v>
      </c>
      <c r="C48" s="12">
        <v>270.39999999999998</v>
      </c>
      <c r="D48" s="12">
        <v>1073.9000000000001</v>
      </c>
      <c r="E48" s="12">
        <v>39729</v>
      </c>
      <c r="F48" s="12">
        <v>32217</v>
      </c>
      <c r="G48" s="12">
        <v>2.1</v>
      </c>
      <c r="H48" s="9">
        <f t="shared" si="2"/>
        <v>1.1133249264396805</v>
      </c>
      <c r="I48" s="9">
        <f t="shared" si="3"/>
        <v>1.233092203467677</v>
      </c>
    </row>
    <row r="49" spans="1:9" x14ac:dyDescent="0.35">
      <c r="A49" s="12">
        <v>1</v>
      </c>
      <c r="B49" s="12">
        <v>0.02</v>
      </c>
      <c r="C49" s="12">
        <v>313.7</v>
      </c>
      <c r="D49" s="12">
        <v>1280.5</v>
      </c>
      <c r="E49" s="12">
        <v>46090.5</v>
      </c>
      <c r="F49" s="12">
        <v>38415</v>
      </c>
      <c r="G49" s="12">
        <v>2.2999999999999998</v>
      </c>
      <c r="H49" s="9">
        <f t="shared" si="2"/>
        <v>1.2915931063472048</v>
      </c>
      <c r="I49" s="9">
        <f t="shared" si="3"/>
        <v>1.4703180617751752</v>
      </c>
    </row>
    <row r="50" spans="1:9" x14ac:dyDescent="0.35">
      <c r="A50" s="12">
        <v>1</v>
      </c>
      <c r="B50" s="12">
        <v>0.05</v>
      </c>
      <c r="C50" s="12">
        <v>414.9</v>
      </c>
      <c r="D50" s="12">
        <v>1555.8</v>
      </c>
      <c r="E50" s="12">
        <v>71350.5</v>
      </c>
      <c r="F50" s="12">
        <v>46674</v>
      </c>
      <c r="G50" s="12">
        <v>2.5</v>
      </c>
      <c r="H50" s="9">
        <f t="shared" si="2"/>
        <v>1.9994535519125682</v>
      </c>
      <c r="I50" s="9">
        <f t="shared" si="3"/>
        <v>1.7864278332759214</v>
      </c>
    </row>
    <row r="51" spans="1:9" x14ac:dyDescent="0.35">
      <c r="A51" s="12">
        <v>1</v>
      </c>
      <c r="B51" s="12">
        <v>0.1</v>
      </c>
      <c r="C51" s="12">
        <v>531.70000000000005</v>
      </c>
      <c r="D51" s="12">
        <v>1765</v>
      </c>
      <c r="E51" s="12">
        <v>118756.5</v>
      </c>
      <c r="F51" s="12">
        <v>52950</v>
      </c>
      <c r="G51" s="12">
        <v>2.7</v>
      </c>
      <c r="H51" s="9">
        <f t="shared" si="2"/>
        <v>3.3279108869272802</v>
      </c>
      <c r="I51" s="9">
        <f t="shared" si="3"/>
        <v>2.0266391089677347</v>
      </c>
    </row>
    <row r="52" spans="1:9" x14ac:dyDescent="0.35">
      <c r="A52" s="12">
        <v>1</v>
      </c>
      <c r="B52" s="12">
        <v>0.5</v>
      </c>
      <c r="C52" s="12">
        <v>963</v>
      </c>
      <c r="D52" s="12">
        <v>2243.3000000000002</v>
      </c>
      <c r="E52" s="12">
        <v>963561</v>
      </c>
      <c r="F52" s="12">
        <v>67299</v>
      </c>
      <c r="G52" s="12">
        <v>2.9</v>
      </c>
      <c r="H52" s="9">
        <f t="shared" si="2"/>
        <v>27.001849516603613</v>
      </c>
      <c r="I52" s="9">
        <f t="shared" si="3"/>
        <v>2.5758410839361581</v>
      </c>
    </row>
    <row r="53" spans="1:9" x14ac:dyDescent="0.35">
      <c r="A53" s="12">
        <v>1</v>
      </c>
      <c r="B53" s="12">
        <v>1</v>
      </c>
      <c r="C53" s="12">
        <v>1198.4000000000001</v>
      </c>
      <c r="D53" s="12">
        <v>2485.6999999999998</v>
      </c>
      <c r="E53" s="12">
        <v>176074.5</v>
      </c>
      <c r="F53" s="12">
        <v>74571</v>
      </c>
      <c r="G53" s="12">
        <v>2.9</v>
      </c>
      <c r="H53" s="9">
        <f t="shared" si="2"/>
        <v>4.9341319882303489</v>
      </c>
      <c r="I53" s="9">
        <f t="shared" si="3"/>
        <v>2.8541738431507637</v>
      </c>
    </row>
    <row r="54" spans="1:9" x14ac:dyDescent="0.35">
      <c r="A54" s="12">
        <v>1</v>
      </c>
      <c r="B54" s="12">
        <v>2</v>
      </c>
      <c r="C54" s="12">
        <v>1447.6</v>
      </c>
      <c r="D54" s="12">
        <v>2728.1</v>
      </c>
      <c r="E54" s="12">
        <v>212689.5</v>
      </c>
      <c r="F54" s="12">
        <v>81843</v>
      </c>
      <c r="G54" s="12">
        <v>3</v>
      </c>
      <c r="H54" s="9">
        <f t="shared" si="2"/>
        <v>5.9601933585540143</v>
      </c>
      <c r="I54" s="9">
        <f t="shared" si="3"/>
        <v>3.1325066023653694</v>
      </c>
    </row>
    <row r="55" spans="1:9" x14ac:dyDescent="0.35">
      <c r="A55" s="12">
        <v>1</v>
      </c>
      <c r="B55" s="12">
        <v>5</v>
      </c>
      <c r="C55" s="12">
        <v>1780.4</v>
      </c>
      <c r="D55" s="12">
        <v>3048.7</v>
      </c>
      <c r="E55" s="12">
        <v>261589.5</v>
      </c>
      <c r="F55" s="12">
        <v>91461</v>
      </c>
      <c r="G55" s="12">
        <v>3</v>
      </c>
      <c r="H55" s="9">
        <f t="shared" si="2"/>
        <v>7.3305170239596471</v>
      </c>
      <c r="I55" s="9">
        <f t="shared" si="3"/>
        <v>3.5006315306005282</v>
      </c>
    </row>
    <row r="56" spans="1:9" x14ac:dyDescent="0.35">
      <c r="A56" s="12">
        <v>1</v>
      </c>
      <c r="B56" s="12">
        <v>10</v>
      </c>
      <c r="C56" s="12">
        <v>2024.7</v>
      </c>
      <c r="D56" s="12">
        <v>3291.2</v>
      </c>
      <c r="E56" s="12">
        <v>297490.5</v>
      </c>
      <c r="F56" s="12">
        <v>98736</v>
      </c>
      <c r="G56" s="12">
        <v>3</v>
      </c>
      <c r="H56" s="9">
        <f t="shared" si="2"/>
        <v>8.3365699873896588</v>
      </c>
      <c r="I56" s="9">
        <f t="shared" si="3"/>
        <v>3.7790791135606843</v>
      </c>
    </row>
    <row r="57" spans="1:9" x14ac:dyDescent="0.35">
      <c r="A57" s="12">
        <v>2</v>
      </c>
      <c r="B57" s="12">
        <v>5.0000000000000001E-3</v>
      </c>
      <c r="C57" s="12">
        <v>151.19999999999999</v>
      </c>
      <c r="D57" s="12">
        <v>610.4</v>
      </c>
      <c r="E57" s="12">
        <v>22213.5</v>
      </c>
      <c r="F57" s="12">
        <v>18312</v>
      </c>
      <c r="G57" s="12">
        <v>1.3</v>
      </c>
      <c r="H57" s="9">
        <f t="shared" si="2"/>
        <v>0.62248844052122743</v>
      </c>
      <c r="I57" s="9">
        <f t="shared" si="3"/>
        <v>0.70088414284073941</v>
      </c>
    </row>
    <row r="58" spans="1:9" x14ac:dyDescent="0.35">
      <c r="A58" s="12">
        <v>2</v>
      </c>
      <c r="B58" s="12">
        <v>8.0000000000000002E-3</v>
      </c>
      <c r="C58" s="12">
        <v>159</v>
      </c>
      <c r="D58" s="12">
        <v>679</v>
      </c>
      <c r="E58" s="12">
        <v>23356.5</v>
      </c>
      <c r="F58" s="12">
        <v>20370</v>
      </c>
      <c r="G58" s="12">
        <v>1.5</v>
      </c>
      <c r="H58" s="9">
        <f t="shared" si="2"/>
        <v>0.65451870533837742</v>
      </c>
      <c r="I58" s="9">
        <f t="shared" si="3"/>
        <v>0.7796532322884373</v>
      </c>
    </row>
    <row r="59" spans="1:9" x14ac:dyDescent="0.35">
      <c r="A59" s="12">
        <v>2</v>
      </c>
      <c r="B59" s="12">
        <v>0.01</v>
      </c>
      <c r="C59" s="12">
        <v>163.69999999999999</v>
      </c>
      <c r="D59" s="12">
        <v>711.9</v>
      </c>
      <c r="E59" s="12">
        <v>24057</v>
      </c>
      <c r="F59" s="12">
        <v>21357</v>
      </c>
      <c r="G59" s="12">
        <v>1.6</v>
      </c>
      <c r="H59" s="9">
        <f t="shared" si="2"/>
        <v>0.67414880201765448</v>
      </c>
      <c r="I59" s="9">
        <f t="shared" si="3"/>
        <v>0.81743024457457802</v>
      </c>
    </row>
    <row r="60" spans="1:9" x14ac:dyDescent="0.35">
      <c r="A60" s="12">
        <v>2</v>
      </c>
      <c r="B60" s="12">
        <v>0.02</v>
      </c>
      <c r="C60" s="12">
        <v>186.2</v>
      </c>
      <c r="D60" s="12">
        <v>815.2</v>
      </c>
      <c r="E60" s="12">
        <v>27363</v>
      </c>
      <c r="F60" s="12">
        <v>24456</v>
      </c>
      <c r="G60" s="12">
        <v>1.8</v>
      </c>
      <c r="H60" s="9">
        <f t="shared" si="2"/>
        <v>0.76679277007145863</v>
      </c>
      <c r="I60" s="9">
        <f t="shared" si="3"/>
        <v>0.93604317372832702</v>
      </c>
    </row>
    <row r="61" spans="1:9" x14ac:dyDescent="0.35">
      <c r="A61" s="12">
        <v>2</v>
      </c>
      <c r="B61" s="12">
        <v>0.05</v>
      </c>
      <c r="C61" s="12">
        <v>241.3</v>
      </c>
      <c r="D61" s="12">
        <v>952.9</v>
      </c>
      <c r="E61" s="12">
        <v>42838.5</v>
      </c>
      <c r="F61" s="12">
        <v>28587</v>
      </c>
      <c r="G61" s="12">
        <v>2.1</v>
      </c>
      <c r="H61" s="9">
        <f t="shared" si="2"/>
        <v>1.2004623791509037</v>
      </c>
      <c r="I61" s="9">
        <f t="shared" si="3"/>
        <v>1.0941554713514754</v>
      </c>
    </row>
    <row r="62" spans="1:9" x14ac:dyDescent="0.35">
      <c r="A62" s="12">
        <v>2</v>
      </c>
      <c r="B62" s="12">
        <v>0.1</v>
      </c>
      <c r="C62" s="12">
        <v>305.3</v>
      </c>
      <c r="D62" s="12">
        <v>1057.5</v>
      </c>
      <c r="E62" s="12">
        <v>69745.5</v>
      </c>
      <c r="F62" s="12">
        <v>31725</v>
      </c>
      <c r="G62" s="12">
        <v>2.2000000000000002</v>
      </c>
      <c r="H62" s="9">
        <f t="shared" si="2"/>
        <v>1.9544766708701136</v>
      </c>
      <c r="I62" s="9">
        <f t="shared" si="3"/>
        <v>1.2142611091973821</v>
      </c>
    </row>
    <row r="63" spans="1:9" x14ac:dyDescent="0.35">
      <c r="A63" s="12">
        <v>2</v>
      </c>
      <c r="B63" s="12">
        <v>0.5</v>
      </c>
      <c r="C63" s="12">
        <v>539.20000000000005</v>
      </c>
      <c r="D63" s="12">
        <v>1296.5999999999999</v>
      </c>
      <c r="E63" s="12">
        <v>548038.5</v>
      </c>
      <c r="F63" s="12">
        <v>38898</v>
      </c>
      <c r="G63" s="12">
        <v>2.5</v>
      </c>
      <c r="H63" s="9">
        <f t="shared" si="2"/>
        <v>15.357671290458176</v>
      </c>
      <c r="I63" s="9">
        <f t="shared" si="3"/>
        <v>1.4888046848088186</v>
      </c>
    </row>
    <row r="64" spans="1:9" x14ac:dyDescent="0.35">
      <c r="A64" s="12">
        <v>2</v>
      </c>
      <c r="B64" s="12">
        <v>1</v>
      </c>
      <c r="C64" s="12">
        <v>665</v>
      </c>
      <c r="D64" s="12">
        <v>1417.8</v>
      </c>
      <c r="E64" s="12">
        <v>117171</v>
      </c>
      <c r="F64" s="12">
        <v>42534</v>
      </c>
      <c r="G64" s="12">
        <v>2.6</v>
      </c>
      <c r="H64" s="9">
        <f t="shared" si="2"/>
        <v>3.2834804539722571</v>
      </c>
      <c r="I64" s="9">
        <f t="shared" si="3"/>
        <v>1.6279710644161212</v>
      </c>
    </row>
    <row r="65" spans="1:9" x14ac:dyDescent="0.35">
      <c r="A65" s="12">
        <v>2</v>
      </c>
      <c r="B65" s="12">
        <v>2</v>
      </c>
      <c r="C65" s="12">
        <v>797.5</v>
      </c>
      <c r="D65" s="12">
        <v>1539</v>
      </c>
      <c r="E65" s="12">
        <v>142924.5</v>
      </c>
      <c r="F65" s="12">
        <v>46170</v>
      </c>
      <c r="G65" s="12">
        <v>2.6</v>
      </c>
      <c r="H65" s="9">
        <f t="shared" si="2"/>
        <v>4.0051702395964695</v>
      </c>
      <c r="I65" s="9">
        <f t="shared" si="3"/>
        <v>1.767137444023424</v>
      </c>
    </row>
    <row r="66" spans="1:9" x14ac:dyDescent="0.35">
      <c r="A66" s="12">
        <v>2</v>
      </c>
      <c r="B66" s="12">
        <v>5</v>
      </c>
      <c r="C66" s="12">
        <v>972.8</v>
      </c>
      <c r="D66" s="12">
        <v>1699.3</v>
      </c>
      <c r="E66" s="12">
        <v>161656.5</v>
      </c>
      <c r="F66" s="12">
        <v>50979</v>
      </c>
      <c r="G66" s="12">
        <v>2.7</v>
      </c>
      <c r="H66" s="9">
        <f t="shared" si="2"/>
        <v>4.5300966792770074</v>
      </c>
      <c r="I66" s="9">
        <f t="shared" si="3"/>
        <v>1.9511999081410036</v>
      </c>
    </row>
    <row r="67" spans="1:9" x14ac:dyDescent="0.35">
      <c r="A67" s="12">
        <v>2</v>
      </c>
      <c r="B67" s="12">
        <v>10</v>
      </c>
      <c r="C67" s="12">
        <v>1100.2</v>
      </c>
      <c r="D67" s="12">
        <v>1820.5</v>
      </c>
      <c r="E67" s="12">
        <v>15086.48</v>
      </c>
      <c r="F67" s="12">
        <v>54615</v>
      </c>
      <c r="G67" s="12">
        <v>2.7</v>
      </c>
      <c r="H67" s="9">
        <f t="shared" si="2"/>
        <v>0.42276810985007707</v>
      </c>
      <c r="I67" s="9">
        <f t="shared" si="3"/>
        <v>2.0903662877483065</v>
      </c>
    </row>
    <row r="68" spans="1:9" x14ac:dyDescent="0.35">
      <c r="A68" s="12">
        <v>5</v>
      </c>
      <c r="B68" s="12">
        <v>5.0000000000000001E-3</v>
      </c>
      <c r="C68" s="12">
        <v>96.2</v>
      </c>
      <c r="D68" s="12">
        <v>454.1</v>
      </c>
      <c r="E68" s="12">
        <v>14311.5</v>
      </c>
      <c r="F68" s="12">
        <v>13623</v>
      </c>
      <c r="G68" s="12">
        <v>0.7</v>
      </c>
      <c r="H68" s="9">
        <f t="shared" si="2"/>
        <v>0.40105086170659943</v>
      </c>
      <c r="I68" s="9">
        <f t="shared" si="3"/>
        <v>0.52141462854518317</v>
      </c>
    </row>
    <row r="69" spans="1:9" x14ac:dyDescent="0.35">
      <c r="A69" s="12">
        <v>5</v>
      </c>
      <c r="B69" s="12">
        <v>8.0000000000000002E-3</v>
      </c>
      <c r="C69" s="12">
        <v>98.8</v>
      </c>
      <c r="D69" s="12">
        <v>481.5</v>
      </c>
      <c r="E69" s="12">
        <v>14755.5</v>
      </c>
      <c r="F69" s="12">
        <v>14445</v>
      </c>
      <c r="G69" s="12">
        <v>0.8</v>
      </c>
      <c r="H69" s="9">
        <f t="shared" si="2"/>
        <v>0.41349306431273647</v>
      </c>
      <c r="I69" s="9">
        <f t="shared" si="3"/>
        <v>0.55287633482604204</v>
      </c>
    </row>
    <row r="70" spans="1:9" x14ac:dyDescent="0.35">
      <c r="A70" s="12">
        <v>5</v>
      </c>
      <c r="B70" s="12">
        <v>0.01</v>
      </c>
      <c r="C70" s="12">
        <v>100.6</v>
      </c>
      <c r="D70" s="12">
        <v>494.7</v>
      </c>
      <c r="E70" s="12">
        <v>15114</v>
      </c>
      <c r="F70" s="12">
        <v>14841</v>
      </c>
      <c r="G70" s="12">
        <v>0.9</v>
      </c>
      <c r="H70" s="9">
        <f t="shared" si="2"/>
        <v>0.42353930222782682</v>
      </c>
      <c r="I70" s="9">
        <f t="shared" si="3"/>
        <v>0.56803306923871855</v>
      </c>
    </row>
    <row r="71" spans="1:9" x14ac:dyDescent="0.35">
      <c r="A71" s="12">
        <v>5</v>
      </c>
      <c r="B71" s="12">
        <v>0.02</v>
      </c>
      <c r="C71" s="12">
        <v>110.8</v>
      </c>
      <c r="D71" s="12">
        <v>536</v>
      </c>
      <c r="E71" s="12">
        <v>17529</v>
      </c>
      <c r="F71" s="12">
        <v>16080</v>
      </c>
      <c r="G71" s="12">
        <v>1.1000000000000001</v>
      </c>
      <c r="H71" s="9">
        <f t="shared" si="2"/>
        <v>0.49121479613282892</v>
      </c>
      <c r="I71" s="9">
        <f t="shared" si="3"/>
        <v>0.61545527615110807</v>
      </c>
    </row>
    <row r="72" spans="1:9" x14ac:dyDescent="0.35">
      <c r="A72" s="12">
        <v>5</v>
      </c>
      <c r="B72" s="12">
        <v>0.05</v>
      </c>
      <c r="C72" s="12">
        <v>138.5</v>
      </c>
      <c r="D72" s="12">
        <v>591.1</v>
      </c>
      <c r="E72" s="12">
        <v>25957.5</v>
      </c>
      <c r="F72" s="12">
        <v>17733</v>
      </c>
      <c r="G72" s="12">
        <v>1.3</v>
      </c>
      <c r="H72" s="9">
        <f t="shared" si="2"/>
        <v>0.7274064733081127</v>
      </c>
      <c r="I72" s="9">
        <f t="shared" si="3"/>
        <v>0.67872315994947752</v>
      </c>
    </row>
    <row r="73" spans="1:9" x14ac:dyDescent="0.35">
      <c r="A73" s="12">
        <v>5</v>
      </c>
      <c r="B73" s="12">
        <v>0.1</v>
      </c>
      <c r="C73" s="12">
        <v>171.3</v>
      </c>
      <c r="D73" s="12">
        <v>633</v>
      </c>
      <c r="E73" s="12">
        <v>40729.5</v>
      </c>
      <c r="F73" s="12">
        <v>18990</v>
      </c>
      <c r="G73" s="12">
        <v>1.5</v>
      </c>
      <c r="H73" s="9">
        <f t="shared" si="2"/>
        <v>1.1413619167717528</v>
      </c>
      <c r="I73" s="9">
        <f t="shared" si="3"/>
        <v>0.72683430933517046</v>
      </c>
    </row>
    <row r="74" spans="1:9" x14ac:dyDescent="0.35">
      <c r="A74" s="12">
        <v>5</v>
      </c>
      <c r="B74" s="12">
        <v>0.5</v>
      </c>
      <c r="C74" s="12">
        <v>288</v>
      </c>
      <c r="D74" s="12">
        <v>728.6</v>
      </c>
      <c r="E74" s="12">
        <v>302019</v>
      </c>
      <c r="F74" s="12">
        <v>21858</v>
      </c>
      <c r="G74" s="12">
        <v>1.8</v>
      </c>
      <c r="H74" s="9">
        <f t="shared" si="2"/>
        <v>8.4634720470786053</v>
      </c>
      <c r="I74" s="9">
        <f t="shared" si="3"/>
        <v>0.8366058100815249</v>
      </c>
    </row>
    <row r="75" spans="1:9" x14ac:dyDescent="0.35">
      <c r="A75" s="12">
        <v>5</v>
      </c>
      <c r="B75" s="12">
        <v>1</v>
      </c>
      <c r="C75" s="12">
        <v>349.2</v>
      </c>
      <c r="D75" s="12">
        <v>777.1</v>
      </c>
      <c r="E75" s="12">
        <v>51312</v>
      </c>
      <c r="F75" s="12">
        <v>23313</v>
      </c>
      <c r="G75" s="12">
        <v>1.9</v>
      </c>
      <c r="H75" s="9">
        <f t="shared" si="2"/>
        <v>1.4379150903741067</v>
      </c>
      <c r="I75" s="9">
        <f t="shared" si="3"/>
        <v>0.89229532667355604</v>
      </c>
    </row>
    <row r="76" spans="1:9" x14ac:dyDescent="0.35">
      <c r="A76" s="12">
        <v>5</v>
      </c>
      <c r="B76" s="12">
        <v>2</v>
      </c>
      <c r="C76" s="12">
        <v>412.6</v>
      </c>
      <c r="D76" s="12">
        <v>825.6</v>
      </c>
      <c r="E76" s="12">
        <v>60616.5</v>
      </c>
      <c r="F76" s="12">
        <v>24768</v>
      </c>
      <c r="G76" s="12">
        <v>2</v>
      </c>
      <c r="H76" s="9">
        <f t="shared" si="2"/>
        <v>1.6986548970155528</v>
      </c>
      <c r="I76" s="9">
        <f t="shared" si="3"/>
        <v>0.9479848432655873</v>
      </c>
    </row>
    <row r="77" spans="1:9" x14ac:dyDescent="0.35">
      <c r="A77" s="12">
        <v>5</v>
      </c>
      <c r="B77" s="12">
        <v>5</v>
      </c>
      <c r="C77" s="12">
        <v>494.6</v>
      </c>
      <c r="D77" s="12">
        <v>889.6</v>
      </c>
      <c r="E77" s="12">
        <v>72664.5</v>
      </c>
      <c r="F77" s="12">
        <v>26688</v>
      </c>
      <c r="G77" s="12">
        <v>2</v>
      </c>
      <c r="H77" s="9">
        <f t="shared" si="2"/>
        <v>2.0362757461118117</v>
      </c>
      <c r="I77" s="9">
        <f t="shared" si="3"/>
        <v>1.0214720404179585</v>
      </c>
    </row>
    <row r="78" spans="1:9" x14ac:dyDescent="0.35">
      <c r="A78" s="12">
        <v>5</v>
      </c>
      <c r="B78" s="12">
        <v>10</v>
      </c>
      <c r="C78" s="12">
        <v>552.9</v>
      </c>
      <c r="D78" s="12">
        <v>938.1</v>
      </c>
      <c r="E78" s="12">
        <v>81232.5</v>
      </c>
      <c r="F78" s="12">
        <v>28143</v>
      </c>
      <c r="G78" s="12">
        <v>2.1</v>
      </c>
      <c r="H78" s="9">
        <f t="shared" si="2"/>
        <v>2.2763766288356453</v>
      </c>
      <c r="I78" s="9">
        <f t="shared" si="3"/>
        <v>1.0771615570099897</v>
      </c>
    </row>
    <row r="79" spans="1:9" x14ac:dyDescent="0.35">
      <c r="A79" s="12">
        <v>10</v>
      </c>
      <c r="B79" s="12">
        <v>5.0000000000000001E-3</v>
      </c>
      <c r="C79" s="12">
        <v>77.8</v>
      </c>
      <c r="D79" s="12">
        <v>402</v>
      </c>
      <c r="E79" s="12">
        <v>12529.5</v>
      </c>
      <c r="F79" s="12">
        <v>12315</v>
      </c>
      <c r="G79" s="12">
        <v>0.4</v>
      </c>
      <c r="H79" s="9">
        <f t="shared" si="2"/>
        <v>0.35111391340899539</v>
      </c>
      <c r="I79" s="9">
        <f t="shared" si="3"/>
        <v>0.47135147548513034</v>
      </c>
    </row>
    <row r="80" spans="1:9" x14ac:dyDescent="0.35">
      <c r="A80" s="12">
        <v>10</v>
      </c>
      <c r="B80" s="12">
        <v>8.0000000000000002E-3</v>
      </c>
      <c r="C80" s="12">
        <v>78.599999999999994</v>
      </c>
      <c r="D80" s="12">
        <v>415.7</v>
      </c>
      <c r="E80" s="12">
        <v>12562.5</v>
      </c>
      <c r="F80" s="12">
        <v>12525</v>
      </c>
      <c r="G80" s="12">
        <v>0.5</v>
      </c>
      <c r="H80" s="9">
        <f t="shared" si="2"/>
        <v>0.35203867171080283</v>
      </c>
      <c r="I80" s="9">
        <f t="shared" si="3"/>
        <v>0.47938913767367092</v>
      </c>
    </row>
    <row r="81" spans="1:9" x14ac:dyDescent="0.35">
      <c r="A81" s="12">
        <v>10</v>
      </c>
      <c r="B81" s="12">
        <v>0.01</v>
      </c>
      <c r="C81" s="12">
        <v>79.3</v>
      </c>
      <c r="D81" s="12">
        <v>422.3</v>
      </c>
      <c r="E81" s="12">
        <v>12712.5</v>
      </c>
      <c r="F81" s="12">
        <v>12669</v>
      </c>
      <c r="G81" s="12">
        <v>0.5</v>
      </c>
      <c r="H81" s="9">
        <f t="shared" si="2"/>
        <v>0.3562421185372005</v>
      </c>
      <c r="I81" s="9">
        <f t="shared" si="3"/>
        <v>0.48490067746009874</v>
      </c>
    </row>
    <row r="82" spans="1:9" x14ac:dyDescent="0.35">
      <c r="A82" s="12">
        <v>10</v>
      </c>
      <c r="B82" s="12">
        <v>0.02</v>
      </c>
      <c r="C82" s="12">
        <v>85.4</v>
      </c>
      <c r="D82" s="12">
        <v>443</v>
      </c>
      <c r="E82" s="12">
        <v>14242.5</v>
      </c>
      <c r="F82" s="12">
        <v>13290</v>
      </c>
      <c r="G82" s="12">
        <v>0.7</v>
      </c>
      <c r="H82" s="9">
        <f t="shared" si="2"/>
        <v>0.39911727616645648</v>
      </c>
      <c r="I82" s="9">
        <f t="shared" si="3"/>
        <v>0.50866919278906875</v>
      </c>
    </row>
    <row r="83" spans="1:9" x14ac:dyDescent="0.35">
      <c r="A83" s="12">
        <v>10</v>
      </c>
      <c r="B83" s="12">
        <v>0.05</v>
      </c>
      <c r="C83" s="12">
        <v>103.9</v>
      </c>
      <c r="D83" s="12">
        <v>470.5</v>
      </c>
      <c r="E83" s="12">
        <v>20283</v>
      </c>
      <c r="F83" s="12">
        <v>14115</v>
      </c>
      <c r="G83" s="12">
        <v>0.8</v>
      </c>
      <c r="H83" s="9">
        <f t="shared" si="2"/>
        <v>0.56839007986548973</v>
      </c>
      <c r="I83" s="9">
        <f t="shared" si="3"/>
        <v>0.54024572281547822</v>
      </c>
    </row>
    <row r="84" spans="1:9" x14ac:dyDescent="0.35">
      <c r="A84" s="12">
        <v>10</v>
      </c>
      <c r="B84" s="12">
        <v>0.1</v>
      </c>
      <c r="C84" s="12">
        <v>126.2</v>
      </c>
      <c r="D84" s="12">
        <v>491.4</v>
      </c>
      <c r="E84" s="12">
        <v>30976.5</v>
      </c>
      <c r="F84" s="12">
        <v>14742</v>
      </c>
      <c r="G84" s="12">
        <v>1</v>
      </c>
      <c r="H84" s="9">
        <f t="shared" si="2"/>
        <v>0.86805380411937794</v>
      </c>
      <c r="I84" s="9">
        <f t="shared" si="3"/>
        <v>0.56424388563554939</v>
      </c>
    </row>
    <row r="85" spans="1:9" x14ac:dyDescent="0.35">
      <c r="A85" s="12">
        <v>10</v>
      </c>
      <c r="B85" s="12">
        <v>0.5</v>
      </c>
      <c r="C85" s="12">
        <v>203.6</v>
      </c>
      <c r="D85" s="12">
        <v>539.20000000000005</v>
      </c>
      <c r="E85" s="12">
        <v>219333</v>
      </c>
      <c r="F85" s="12">
        <v>16176</v>
      </c>
      <c r="G85" s="12">
        <v>1.2</v>
      </c>
      <c r="H85" s="9">
        <f t="shared" si="2"/>
        <v>6.1463640184951664</v>
      </c>
      <c r="I85" s="9">
        <f t="shared" si="3"/>
        <v>0.61912963600872661</v>
      </c>
    </row>
    <row r="86" spans="1:9" x14ac:dyDescent="0.35">
      <c r="A86" s="12">
        <v>10</v>
      </c>
      <c r="B86" s="12">
        <v>1</v>
      </c>
      <c r="C86" s="12">
        <v>243.1</v>
      </c>
      <c r="D86" s="12">
        <v>563.5</v>
      </c>
      <c r="E86" s="12">
        <v>35716.5</v>
      </c>
      <c r="F86" s="12">
        <v>16905</v>
      </c>
      <c r="G86" s="12">
        <v>1.3</v>
      </c>
      <c r="H86" s="9">
        <f t="shared" si="2"/>
        <v>1.0008827238335436</v>
      </c>
      <c r="I86" s="9">
        <f t="shared" si="3"/>
        <v>0.64703180617751754</v>
      </c>
    </row>
    <row r="87" spans="1:9" x14ac:dyDescent="0.35">
      <c r="A87" s="12">
        <v>10</v>
      </c>
      <c r="B87" s="12">
        <v>2</v>
      </c>
      <c r="C87" s="12">
        <v>283.2</v>
      </c>
      <c r="D87" s="12">
        <v>587.79999999999995</v>
      </c>
      <c r="E87" s="12">
        <v>41607</v>
      </c>
      <c r="F87" s="12">
        <v>17634</v>
      </c>
      <c r="G87" s="12">
        <v>1.4</v>
      </c>
      <c r="H87" s="9">
        <f t="shared" si="2"/>
        <v>1.1659520807061792</v>
      </c>
      <c r="I87" s="9">
        <f t="shared" si="3"/>
        <v>0.67493397634630836</v>
      </c>
    </row>
    <row r="88" spans="1:9" x14ac:dyDescent="0.35">
      <c r="A88" s="12">
        <v>10</v>
      </c>
      <c r="B88" s="12">
        <v>5</v>
      </c>
      <c r="C88" s="12">
        <v>333.8</v>
      </c>
      <c r="D88" s="12">
        <v>619.79999999999995</v>
      </c>
      <c r="E88" s="12">
        <v>49048.5</v>
      </c>
      <c r="F88" s="12">
        <v>18594</v>
      </c>
      <c r="G88" s="12">
        <v>1.5</v>
      </c>
      <c r="H88" s="9">
        <f t="shared" si="2"/>
        <v>1.3744850777637663</v>
      </c>
      <c r="I88" s="9">
        <f t="shared" si="3"/>
        <v>0.71167757492249395</v>
      </c>
    </row>
    <row r="89" spans="1:9" x14ac:dyDescent="0.35">
      <c r="A89" s="12">
        <v>10</v>
      </c>
      <c r="B89" s="12">
        <v>10</v>
      </c>
      <c r="C89" s="12">
        <v>368.9</v>
      </c>
      <c r="D89" s="12">
        <v>644.1</v>
      </c>
      <c r="E89" s="12">
        <v>54199.5</v>
      </c>
      <c r="F89" s="12">
        <v>19323</v>
      </c>
      <c r="G89" s="12">
        <v>1.5</v>
      </c>
      <c r="H89" s="9">
        <f t="shared" si="2"/>
        <v>1.5188314417822615</v>
      </c>
      <c r="I89" s="9">
        <f t="shared" si="3"/>
        <v>0.73957974509128488</v>
      </c>
    </row>
    <row r="90" spans="1:9" x14ac:dyDescent="0.35">
      <c r="A90" s="12">
        <v>20</v>
      </c>
      <c r="B90" s="12">
        <v>5.0000000000000001E-3</v>
      </c>
      <c r="C90" s="12">
        <v>68.7</v>
      </c>
      <c r="D90" s="12">
        <v>376</v>
      </c>
      <c r="E90" s="12">
        <v>11638.5</v>
      </c>
      <c r="F90" s="12">
        <v>12780</v>
      </c>
      <c r="G90" s="12">
        <v>0.2</v>
      </c>
      <c r="H90" s="9">
        <f t="shared" si="2"/>
        <v>0.32614543926019335</v>
      </c>
      <c r="I90" s="9">
        <f t="shared" si="3"/>
        <v>0.48914915604547021</v>
      </c>
    </row>
    <row r="91" spans="1:9" x14ac:dyDescent="0.35">
      <c r="A91" s="12">
        <v>20</v>
      </c>
      <c r="B91" s="12">
        <v>8.0000000000000002E-3</v>
      </c>
      <c r="C91" s="12">
        <v>68.400000000000006</v>
      </c>
      <c r="D91" s="12">
        <v>382.8</v>
      </c>
      <c r="E91" s="12">
        <v>11466</v>
      </c>
      <c r="F91" s="12">
        <v>12888</v>
      </c>
      <c r="G91" s="12">
        <v>0.3</v>
      </c>
      <c r="H91" s="9">
        <f t="shared" si="2"/>
        <v>0.32131147540983607</v>
      </c>
      <c r="I91" s="9">
        <f t="shared" si="3"/>
        <v>0.49328281088529108</v>
      </c>
    </row>
    <row r="92" spans="1:9" x14ac:dyDescent="0.35">
      <c r="A92" s="12">
        <v>20</v>
      </c>
      <c r="B92" s="12">
        <v>0.01</v>
      </c>
      <c r="C92" s="12">
        <v>68.7</v>
      </c>
      <c r="D92" s="12">
        <v>386.2</v>
      </c>
      <c r="E92" s="12">
        <v>11509.5</v>
      </c>
      <c r="F92" s="12">
        <v>12936</v>
      </c>
      <c r="G92" s="12">
        <v>0.3</v>
      </c>
      <c r="H92" s="9">
        <f t="shared" si="2"/>
        <v>0.32253047498949139</v>
      </c>
      <c r="I92" s="9">
        <f t="shared" si="3"/>
        <v>0.49511999081410035</v>
      </c>
    </row>
    <row r="93" spans="1:9" x14ac:dyDescent="0.35">
      <c r="A93" s="12">
        <v>20</v>
      </c>
      <c r="B93" s="12">
        <v>0.02</v>
      </c>
      <c r="C93" s="12">
        <v>72.7</v>
      </c>
      <c r="D93" s="12">
        <v>396.5</v>
      </c>
      <c r="E93" s="12">
        <v>12598.5</v>
      </c>
      <c r="F93" s="12">
        <v>13074</v>
      </c>
      <c r="G93" s="12">
        <v>0.4</v>
      </c>
      <c r="H93" s="9">
        <f t="shared" si="2"/>
        <v>0.35304749894913828</v>
      </c>
      <c r="I93" s="9">
        <f t="shared" si="3"/>
        <v>0.50040188310942701</v>
      </c>
    </row>
    <row r="94" spans="1:9" x14ac:dyDescent="0.35">
      <c r="A94" s="12">
        <v>20</v>
      </c>
      <c r="B94" s="12">
        <v>0.05</v>
      </c>
      <c r="C94" s="12">
        <v>86.6</v>
      </c>
      <c r="D94" s="12">
        <v>410.2</v>
      </c>
      <c r="E94" s="12">
        <v>17445</v>
      </c>
      <c r="F94" s="12">
        <v>13254</v>
      </c>
      <c r="G94" s="12">
        <v>0.5</v>
      </c>
      <c r="H94" s="9">
        <f t="shared" si="2"/>
        <v>0.48886086591004624</v>
      </c>
      <c r="I94" s="9">
        <f t="shared" si="3"/>
        <v>0.50729130784246179</v>
      </c>
    </row>
    <row r="95" spans="1:9" x14ac:dyDescent="0.35">
      <c r="A95" s="12">
        <v>20</v>
      </c>
      <c r="B95" s="12">
        <v>0.1</v>
      </c>
      <c r="C95" s="12">
        <v>103.7</v>
      </c>
      <c r="D95" s="12">
        <v>420.7</v>
      </c>
      <c r="E95" s="12">
        <v>26097</v>
      </c>
      <c r="F95" s="12">
        <v>13389</v>
      </c>
      <c r="G95" s="12">
        <v>0.6</v>
      </c>
      <c r="H95" s="9">
        <f t="shared" si="2"/>
        <v>0.73131567885666249</v>
      </c>
      <c r="I95" s="9">
        <f t="shared" si="3"/>
        <v>0.5124583763922379</v>
      </c>
    </row>
    <row r="96" spans="1:9" x14ac:dyDescent="0.35">
      <c r="A96" s="12">
        <v>20</v>
      </c>
      <c r="B96" s="12">
        <v>0.5</v>
      </c>
      <c r="C96" s="12">
        <v>161.30000000000001</v>
      </c>
      <c r="D96" s="12">
        <v>444.6</v>
      </c>
      <c r="E96" s="12">
        <v>177961.5</v>
      </c>
      <c r="F96" s="12">
        <v>13686</v>
      </c>
      <c r="G96" s="12">
        <v>0.7</v>
      </c>
      <c r="H96" s="9">
        <f t="shared" si="2"/>
        <v>4.9870113493064316</v>
      </c>
      <c r="I96" s="9">
        <f t="shared" si="3"/>
        <v>0.52382592720174537</v>
      </c>
    </row>
    <row r="97" spans="1:9" x14ac:dyDescent="0.35">
      <c r="A97" s="12">
        <v>20</v>
      </c>
      <c r="B97" s="12">
        <v>1</v>
      </c>
      <c r="C97" s="12">
        <v>190</v>
      </c>
      <c r="D97" s="12">
        <v>456.7</v>
      </c>
      <c r="E97" s="12">
        <v>27915</v>
      </c>
      <c r="F97" s="12">
        <v>13881</v>
      </c>
      <c r="G97" s="12">
        <v>0.8</v>
      </c>
      <c r="H97" s="9">
        <f t="shared" si="2"/>
        <v>0.78226145439260197</v>
      </c>
      <c r="I97" s="9">
        <f t="shared" si="3"/>
        <v>0.53128947066253296</v>
      </c>
    </row>
    <row r="98" spans="1:9" x14ac:dyDescent="0.35">
      <c r="A98" s="12">
        <v>20</v>
      </c>
      <c r="B98" s="12">
        <v>2</v>
      </c>
      <c r="C98" s="12">
        <v>218.5</v>
      </c>
      <c r="D98" s="12">
        <v>468.8</v>
      </c>
      <c r="E98" s="12">
        <v>32098.5</v>
      </c>
      <c r="F98" s="12">
        <v>14076</v>
      </c>
      <c r="G98" s="12">
        <v>0.9</v>
      </c>
      <c r="H98" s="9">
        <f t="shared" si="2"/>
        <v>0.89949558638083227</v>
      </c>
      <c r="I98" s="9">
        <f t="shared" si="3"/>
        <v>0.53875301412332066</v>
      </c>
    </row>
    <row r="99" spans="1:9" x14ac:dyDescent="0.35">
      <c r="A99" s="12">
        <v>20</v>
      </c>
      <c r="B99" s="12">
        <v>5</v>
      </c>
      <c r="C99" s="12">
        <v>253.4</v>
      </c>
      <c r="D99" s="12">
        <v>484.9</v>
      </c>
      <c r="E99" s="12">
        <v>37234.5</v>
      </c>
      <c r="F99" s="12">
        <v>14547</v>
      </c>
      <c r="G99" s="12">
        <v>0.9</v>
      </c>
      <c r="H99" s="9">
        <f t="shared" si="2"/>
        <v>1.0434216057166876</v>
      </c>
      <c r="I99" s="9">
        <f t="shared" si="3"/>
        <v>0.55678034217476169</v>
      </c>
    </row>
    <row r="100" spans="1:9" x14ac:dyDescent="0.35">
      <c r="A100" s="12">
        <v>20</v>
      </c>
      <c r="B100" s="12">
        <v>10</v>
      </c>
      <c r="C100" s="12">
        <v>276.89999999999998</v>
      </c>
      <c r="D100" s="12">
        <v>497</v>
      </c>
      <c r="E100" s="12">
        <v>40677</v>
      </c>
      <c r="F100" s="12">
        <v>14910</v>
      </c>
      <c r="G100" s="12">
        <v>1</v>
      </c>
      <c r="H100" s="9">
        <f t="shared" si="2"/>
        <v>1.1398907103825138</v>
      </c>
      <c r="I100" s="9">
        <f t="shared" si="3"/>
        <v>0.57067401538638185</v>
      </c>
    </row>
    <row r="101" spans="1:9" x14ac:dyDescent="0.35">
      <c r="A101" s="12">
        <v>50</v>
      </c>
      <c r="B101" s="12">
        <v>5.0000000000000001E-3</v>
      </c>
      <c r="C101" s="12">
        <v>63.2</v>
      </c>
      <c r="D101" s="12">
        <v>360.4</v>
      </c>
      <c r="E101" s="12">
        <v>11104.5</v>
      </c>
      <c r="F101" s="12">
        <v>13056</v>
      </c>
      <c r="G101" s="12">
        <v>0.1</v>
      </c>
      <c r="H101" s="9">
        <f t="shared" si="2"/>
        <v>0.31118116855821776</v>
      </c>
      <c r="I101" s="9">
        <f t="shared" si="3"/>
        <v>0.49971294063612354</v>
      </c>
    </row>
    <row r="102" spans="1:9" x14ac:dyDescent="0.35">
      <c r="A102" s="12">
        <v>50</v>
      </c>
      <c r="B102" s="12">
        <v>8.0000000000000002E-3</v>
      </c>
      <c r="C102" s="12">
        <v>62.4</v>
      </c>
      <c r="D102" s="12">
        <v>363.1</v>
      </c>
      <c r="E102" s="12">
        <v>10809</v>
      </c>
      <c r="F102" s="12">
        <v>13098</v>
      </c>
      <c r="G102" s="12">
        <v>0.1</v>
      </c>
      <c r="H102" s="9">
        <f t="shared" si="2"/>
        <v>0.30290037831021438</v>
      </c>
      <c r="I102" s="9">
        <f t="shared" si="3"/>
        <v>0.50132047307383165</v>
      </c>
    </row>
    <row r="103" spans="1:9" x14ac:dyDescent="0.35">
      <c r="A103" s="12">
        <v>50</v>
      </c>
      <c r="B103" s="12">
        <v>0.01</v>
      </c>
      <c r="C103" s="12">
        <v>62.4</v>
      </c>
      <c r="D103" s="12">
        <v>364.4</v>
      </c>
      <c r="E103" s="12">
        <v>10789.5</v>
      </c>
      <c r="F103" s="12">
        <v>13119</v>
      </c>
      <c r="G103" s="12">
        <v>0.1</v>
      </c>
      <c r="H103" s="9">
        <f t="shared" si="2"/>
        <v>0.30235393022278267</v>
      </c>
      <c r="I103" s="9">
        <f t="shared" si="3"/>
        <v>0.50212423929268568</v>
      </c>
    </row>
    <row r="104" spans="1:9" x14ac:dyDescent="0.35">
      <c r="A104" s="12">
        <v>50</v>
      </c>
      <c r="B104" s="12">
        <v>0.02</v>
      </c>
      <c r="C104" s="12">
        <v>65.099999999999994</v>
      </c>
      <c r="D104" s="12">
        <v>368.5</v>
      </c>
      <c r="E104" s="12">
        <v>11613</v>
      </c>
      <c r="F104" s="12">
        <v>13176</v>
      </c>
      <c r="G104" s="12">
        <v>0.2</v>
      </c>
      <c r="H104" s="9">
        <f t="shared" si="2"/>
        <v>0.32543085329970578</v>
      </c>
      <c r="I104" s="9">
        <f t="shared" si="3"/>
        <v>0.50430589045814678</v>
      </c>
    </row>
    <row r="105" spans="1:9" x14ac:dyDescent="0.35">
      <c r="A105" s="12">
        <v>50</v>
      </c>
      <c r="B105" s="12">
        <v>0.05</v>
      </c>
      <c r="C105" s="12">
        <v>76.3</v>
      </c>
      <c r="D105" s="12">
        <v>374.1</v>
      </c>
      <c r="E105" s="12">
        <v>15744</v>
      </c>
      <c r="F105" s="12">
        <v>13248</v>
      </c>
      <c r="G105" s="12">
        <v>0.2</v>
      </c>
      <c r="H105" s="9">
        <f t="shared" si="2"/>
        <v>0.44119377889869693</v>
      </c>
      <c r="I105" s="9">
        <f t="shared" si="3"/>
        <v>0.50706166035136069</v>
      </c>
    </row>
    <row r="106" spans="1:9" x14ac:dyDescent="0.35">
      <c r="A106" s="12">
        <v>50</v>
      </c>
      <c r="B106" s="12">
        <v>0.1</v>
      </c>
      <c r="C106" s="12">
        <v>90.2</v>
      </c>
      <c r="D106" s="12">
        <v>378.2</v>
      </c>
      <c r="E106" s="12">
        <v>23173.5</v>
      </c>
      <c r="F106" s="12">
        <v>13305</v>
      </c>
      <c r="G106" s="12">
        <v>0.3</v>
      </c>
      <c r="H106" s="9">
        <f t="shared" si="2"/>
        <v>0.64939050021017231</v>
      </c>
      <c r="I106" s="9">
        <f t="shared" si="3"/>
        <v>0.50924331151682167</v>
      </c>
    </row>
    <row r="107" spans="1:9" x14ac:dyDescent="0.35">
      <c r="A107" s="12">
        <v>50</v>
      </c>
      <c r="B107" s="12">
        <v>0.5</v>
      </c>
      <c r="C107" s="12">
        <v>136</v>
      </c>
      <c r="D107" s="12">
        <v>387.8</v>
      </c>
      <c r="E107" s="12">
        <v>153174</v>
      </c>
      <c r="F107" s="12">
        <v>13422</v>
      </c>
      <c r="G107" s="12">
        <v>0.3</v>
      </c>
      <c r="H107" s="9">
        <f t="shared" si="2"/>
        <v>4.2923917612442199</v>
      </c>
      <c r="I107" s="9">
        <f t="shared" si="3"/>
        <v>0.51372143759329425</v>
      </c>
    </row>
    <row r="108" spans="1:9" x14ac:dyDescent="0.35">
      <c r="A108" s="12">
        <v>50</v>
      </c>
      <c r="B108" s="12">
        <v>1</v>
      </c>
      <c r="C108" s="12">
        <v>158.19999999999999</v>
      </c>
      <c r="D108" s="12">
        <v>392.6</v>
      </c>
      <c r="E108" s="12">
        <v>23241</v>
      </c>
      <c r="F108" s="12">
        <v>13497</v>
      </c>
      <c r="G108" s="12">
        <v>0.4</v>
      </c>
      <c r="H108" s="9">
        <f t="shared" si="2"/>
        <v>0.6512820512820513</v>
      </c>
      <c r="I108" s="9">
        <f t="shared" si="3"/>
        <v>0.51659203123205877</v>
      </c>
    </row>
    <row r="109" spans="1:9" x14ac:dyDescent="0.35">
      <c r="A109" s="12">
        <v>50</v>
      </c>
      <c r="B109" s="12">
        <v>2</v>
      </c>
      <c r="C109" s="12">
        <v>179.7</v>
      </c>
      <c r="D109" s="12">
        <v>397.5</v>
      </c>
      <c r="E109" s="12">
        <v>26400</v>
      </c>
      <c r="F109" s="12">
        <v>13575</v>
      </c>
      <c r="G109" s="12">
        <v>0.4</v>
      </c>
      <c r="H109" s="9">
        <f t="shared" si="2"/>
        <v>0.73980664144598574</v>
      </c>
      <c r="I109" s="9">
        <f t="shared" si="3"/>
        <v>0.51957744861637389</v>
      </c>
    </row>
    <row r="110" spans="1:9" x14ac:dyDescent="0.35">
      <c r="A110" s="12">
        <v>50</v>
      </c>
      <c r="B110" s="12">
        <v>5</v>
      </c>
      <c r="C110" s="12">
        <v>205.2</v>
      </c>
      <c r="D110" s="12">
        <v>403.9</v>
      </c>
      <c r="E110" s="12">
        <v>30156</v>
      </c>
      <c r="F110" s="12">
        <v>13677</v>
      </c>
      <c r="G110" s="12">
        <v>0.4</v>
      </c>
      <c r="H110" s="9">
        <f t="shared" si="2"/>
        <v>0.84506094997898273</v>
      </c>
      <c r="I110" s="9">
        <f t="shared" si="3"/>
        <v>0.52348145596509355</v>
      </c>
    </row>
    <row r="111" spans="1:9" x14ac:dyDescent="0.35">
      <c r="A111" s="12">
        <v>50</v>
      </c>
      <c r="B111" s="12">
        <v>10</v>
      </c>
      <c r="C111" s="12">
        <v>221.7</v>
      </c>
      <c r="D111" s="12">
        <v>408.8</v>
      </c>
      <c r="E111" s="12">
        <v>32574</v>
      </c>
      <c r="F111" s="12">
        <v>13755</v>
      </c>
      <c r="G111" s="12">
        <v>0.5</v>
      </c>
      <c r="H111" s="9">
        <f t="shared" ref="H111:H144" si="4" xml:space="preserve"> E111/$E$46</f>
        <v>0.9128205128205128</v>
      </c>
      <c r="I111" s="9">
        <f t="shared" ref="I111:I144" si="5">F111/$F$46</f>
        <v>0.52646687334940867</v>
      </c>
    </row>
    <row r="112" spans="1:9" x14ac:dyDescent="0.35">
      <c r="A112" s="12">
        <v>100</v>
      </c>
      <c r="B112" s="12">
        <v>5.0000000000000001E-3</v>
      </c>
      <c r="C112" s="12">
        <v>61.3</v>
      </c>
      <c r="D112" s="12">
        <v>355.1</v>
      </c>
      <c r="E112" s="12">
        <v>10926</v>
      </c>
      <c r="F112" s="12">
        <v>13149</v>
      </c>
      <c r="G112" s="12">
        <v>0</v>
      </c>
      <c r="H112" s="9">
        <f t="shared" si="4"/>
        <v>0.30617906683480456</v>
      </c>
      <c r="I112" s="9">
        <f t="shared" si="5"/>
        <v>0.50327247674819153</v>
      </c>
    </row>
    <row r="113" spans="1:9" x14ac:dyDescent="0.35">
      <c r="A113" s="12">
        <v>100</v>
      </c>
      <c r="B113" s="12">
        <v>8.0000000000000002E-3</v>
      </c>
      <c r="C113" s="12">
        <v>60.3</v>
      </c>
      <c r="D113" s="12">
        <v>356.5</v>
      </c>
      <c r="E113" s="12">
        <v>10590</v>
      </c>
      <c r="F113" s="12">
        <v>13170</v>
      </c>
      <c r="G113" s="12">
        <v>0.1</v>
      </c>
      <c r="H113" s="9">
        <f t="shared" si="4"/>
        <v>0.29676334594367382</v>
      </c>
      <c r="I113" s="9">
        <f t="shared" si="5"/>
        <v>0.50407624296704556</v>
      </c>
    </row>
    <row r="114" spans="1:9" x14ac:dyDescent="0.35">
      <c r="A114" s="12">
        <v>100</v>
      </c>
      <c r="B114" s="12">
        <v>0.01</v>
      </c>
      <c r="C114" s="12">
        <v>60.2</v>
      </c>
      <c r="D114" s="12">
        <v>357.2</v>
      </c>
      <c r="E114" s="12">
        <v>10549.5</v>
      </c>
      <c r="F114" s="12">
        <v>13179</v>
      </c>
      <c r="G114" s="12">
        <v>0.1</v>
      </c>
      <c r="H114" s="9">
        <f t="shared" si="4"/>
        <v>0.29562841530054645</v>
      </c>
      <c r="I114" s="9">
        <f t="shared" si="5"/>
        <v>0.50442071420369727</v>
      </c>
    </row>
    <row r="115" spans="1:9" x14ac:dyDescent="0.35">
      <c r="A115" s="12">
        <v>100</v>
      </c>
      <c r="B115" s="12">
        <v>0.02</v>
      </c>
      <c r="C115" s="12">
        <v>62.6</v>
      </c>
      <c r="D115" s="12">
        <v>359.2</v>
      </c>
      <c r="E115" s="12">
        <v>11284.5</v>
      </c>
      <c r="F115" s="12">
        <v>13209</v>
      </c>
      <c r="G115" s="12">
        <v>0.1</v>
      </c>
      <c r="H115" s="9">
        <f t="shared" si="4"/>
        <v>0.31622530474989491</v>
      </c>
      <c r="I115" s="9">
        <f t="shared" si="5"/>
        <v>0.50556895165920313</v>
      </c>
    </row>
    <row r="116" spans="1:9" x14ac:dyDescent="0.35">
      <c r="A116" s="12">
        <v>100</v>
      </c>
      <c r="B116" s="12">
        <v>0.05</v>
      </c>
      <c r="C116" s="12">
        <v>72.8</v>
      </c>
      <c r="D116" s="12">
        <v>362</v>
      </c>
      <c r="E116" s="12">
        <v>15177</v>
      </c>
      <c r="F116" s="12">
        <v>13245</v>
      </c>
      <c r="G116" s="12">
        <v>0.1</v>
      </c>
      <c r="H116" s="9">
        <f t="shared" si="4"/>
        <v>0.42530474989491385</v>
      </c>
      <c r="I116" s="9">
        <f t="shared" si="5"/>
        <v>0.50694683660581008</v>
      </c>
    </row>
    <row r="117" spans="1:9" x14ac:dyDescent="0.35">
      <c r="A117" s="12">
        <v>100</v>
      </c>
      <c r="B117" s="12">
        <v>0.1</v>
      </c>
      <c r="C117" s="12">
        <v>85.7</v>
      </c>
      <c r="D117" s="12">
        <v>364.1</v>
      </c>
      <c r="E117" s="12">
        <v>22198.5</v>
      </c>
      <c r="F117" s="12">
        <v>13272</v>
      </c>
      <c r="G117" s="12">
        <v>0.1</v>
      </c>
      <c r="H117" s="9">
        <f t="shared" si="4"/>
        <v>0.62206809583858769</v>
      </c>
      <c r="I117" s="9">
        <f t="shared" si="5"/>
        <v>0.50798025031576532</v>
      </c>
    </row>
    <row r="118" spans="1:9" x14ac:dyDescent="0.35">
      <c r="A118" s="12">
        <v>100</v>
      </c>
      <c r="B118" s="12">
        <v>0.5</v>
      </c>
      <c r="C118" s="12">
        <v>127.6</v>
      </c>
      <c r="D118" s="12">
        <v>368.9</v>
      </c>
      <c r="E118" s="12">
        <v>144904.5</v>
      </c>
      <c r="F118" s="12">
        <v>13332</v>
      </c>
      <c r="G118" s="12">
        <v>0.2</v>
      </c>
      <c r="H118" s="9">
        <f t="shared" si="4"/>
        <v>4.0606557377049182</v>
      </c>
      <c r="I118" s="9">
        <f t="shared" si="5"/>
        <v>0.51027672522677692</v>
      </c>
    </row>
    <row r="119" spans="1:9" x14ac:dyDescent="0.35">
      <c r="A119" s="12">
        <v>100</v>
      </c>
      <c r="B119" s="12">
        <v>1</v>
      </c>
      <c r="C119" s="12">
        <v>147.6</v>
      </c>
      <c r="D119" s="12">
        <v>371.3</v>
      </c>
      <c r="E119" s="12">
        <v>21681</v>
      </c>
      <c r="F119" s="12">
        <v>13371</v>
      </c>
      <c r="G119" s="12">
        <v>0.2</v>
      </c>
      <c r="H119" s="9">
        <f t="shared" si="4"/>
        <v>0.60756620428751573</v>
      </c>
      <c r="I119" s="9">
        <f t="shared" si="5"/>
        <v>0.51176943391893448</v>
      </c>
    </row>
    <row r="120" spans="1:9" x14ac:dyDescent="0.35">
      <c r="A120" s="12">
        <v>100</v>
      </c>
      <c r="B120" s="12">
        <v>2</v>
      </c>
      <c r="C120" s="12">
        <v>166.7</v>
      </c>
      <c r="D120" s="12">
        <v>373.7</v>
      </c>
      <c r="E120" s="12">
        <v>24499.5</v>
      </c>
      <c r="F120" s="12">
        <v>13410</v>
      </c>
      <c r="G120" s="12">
        <v>0.2</v>
      </c>
      <c r="H120" s="9">
        <f t="shared" si="4"/>
        <v>0.68654897015552752</v>
      </c>
      <c r="I120" s="9">
        <f t="shared" si="5"/>
        <v>0.51326214261109193</v>
      </c>
    </row>
    <row r="121" spans="1:9" x14ac:dyDescent="0.35">
      <c r="A121" s="12">
        <v>100</v>
      </c>
      <c r="B121" s="12">
        <v>5</v>
      </c>
      <c r="C121" s="12">
        <v>189.2</v>
      </c>
      <c r="D121" s="12">
        <v>376.9</v>
      </c>
      <c r="E121" s="12">
        <v>27793.5</v>
      </c>
      <c r="F121" s="12">
        <v>13461</v>
      </c>
      <c r="G121" s="12">
        <v>0.2</v>
      </c>
      <c r="H121" s="9">
        <f t="shared" si="4"/>
        <v>0.77885666246321983</v>
      </c>
      <c r="I121" s="9">
        <f t="shared" si="5"/>
        <v>0.51521414628545181</v>
      </c>
    </row>
    <row r="122" spans="1:9" x14ac:dyDescent="0.35">
      <c r="A122" s="12">
        <v>100</v>
      </c>
      <c r="B122" s="12">
        <v>10</v>
      </c>
      <c r="C122" s="12">
        <v>203.3</v>
      </c>
      <c r="D122" s="12">
        <v>379.4</v>
      </c>
      <c r="E122" s="12">
        <v>29871</v>
      </c>
      <c r="F122" s="12">
        <v>13500</v>
      </c>
      <c r="G122" s="12">
        <v>0.3</v>
      </c>
      <c r="H122" s="9">
        <f t="shared" si="4"/>
        <v>0.83707440100882724</v>
      </c>
      <c r="I122" s="9">
        <f t="shared" si="5"/>
        <v>0.51670685497760938</v>
      </c>
    </row>
    <row r="123" spans="1:9" x14ac:dyDescent="0.35">
      <c r="A123" s="12">
        <v>200</v>
      </c>
      <c r="B123" s="12">
        <v>5.0000000000000001E-3</v>
      </c>
      <c r="C123" s="12">
        <v>60.4</v>
      </c>
      <c r="D123" s="12">
        <v>352.5</v>
      </c>
      <c r="E123" s="12">
        <v>10837.5</v>
      </c>
      <c r="F123" s="12">
        <v>13197</v>
      </c>
      <c r="G123" s="12">
        <v>0</v>
      </c>
      <c r="H123" s="9">
        <f t="shared" si="4"/>
        <v>0.30369903320722991</v>
      </c>
      <c r="I123" s="9">
        <f t="shared" si="5"/>
        <v>0.50510965667700081</v>
      </c>
    </row>
    <row r="124" spans="1:9" x14ac:dyDescent="0.35">
      <c r="A124" s="12">
        <v>200</v>
      </c>
      <c r="B124" s="12">
        <v>8.0000000000000002E-3</v>
      </c>
      <c r="C124" s="12">
        <v>59.3</v>
      </c>
      <c r="D124" s="12">
        <v>353.2</v>
      </c>
      <c r="E124" s="12">
        <v>10480.5</v>
      </c>
      <c r="F124" s="12">
        <v>13206</v>
      </c>
      <c r="G124" s="12">
        <v>0</v>
      </c>
      <c r="H124" s="9">
        <f t="shared" si="4"/>
        <v>0.29369482976040351</v>
      </c>
      <c r="I124" s="9">
        <f t="shared" si="5"/>
        <v>0.50545412791365252</v>
      </c>
    </row>
    <row r="125" spans="1:9" x14ac:dyDescent="0.35">
      <c r="A125" s="12">
        <v>200</v>
      </c>
      <c r="B125" s="12">
        <v>0.01</v>
      </c>
      <c r="C125" s="12">
        <v>59.2</v>
      </c>
      <c r="D125" s="12">
        <v>353.6</v>
      </c>
      <c r="E125" s="12">
        <v>10429.5</v>
      </c>
      <c r="F125" s="12">
        <v>13212</v>
      </c>
      <c r="G125" s="12">
        <v>0</v>
      </c>
      <c r="H125" s="9">
        <f t="shared" si="4"/>
        <v>0.29226565783942832</v>
      </c>
      <c r="I125" s="9">
        <f t="shared" si="5"/>
        <v>0.50568377540475373</v>
      </c>
    </row>
    <row r="126" spans="1:9" x14ac:dyDescent="0.35">
      <c r="A126" s="12">
        <v>200</v>
      </c>
      <c r="B126" s="12">
        <v>0.02</v>
      </c>
      <c r="C126" s="12">
        <v>61.3</v>
      </c>
      <c r="D126" s="12">
        <v>354.6</v>
      </c>
      <c r="E126" s="12">
        <v>11119.5</v>
      </c>
      <c r="F126" s="12">
        <v>13227</v>
      </c>
      <c r="G126" s="12">
        <v>0</v>
      </c>
      <c r="H126" s="9">
        <f t="shared" si="4"/>
        <v>0.3116015132408575</v>
      </c>
      <c r="I126" s="9">
        <f t="shared" si="5"/>
        <v>0.50625789413250655</v>
      </c>
    </row>
    <row r="127" spans="1:9" x14ac:dyDescent="0.35">
      <c r="A127" s="12">
        <v>200</v>
      </c>
      <c r="B127" s="12">
        <v>0.05</v>
      </c>
      <c r="C127" s="12">
        <v>71.099999999999994</v>
      </c>
      <c r="D127" s="12">
        <v>356</v>
      </c>
      <c r="E127" s="12">
        <v>14893.5</v>
      </c>
      <c r="F127" s="12">
        <v>13245</v>
      </c>
      <c r="G127" s="12">
        <v>0.1</v>
      </c>
      <c r="H127" s="9">
        <f t="shared" si="4"/>
        <v>0.41736023539302231</v>
      </c>
      <c r="I127" s="9">
        <f t="shared" si="5"/>
        <v>0.50694683660581008</v>
      </c>
    </row>
    <row r="128" spans="1:9" x14ac:dyDescent="0.35">
      <c r="A128" s="12">
        <v>200</v>
      </c>
      <c r="B128" s="12">
        <v>0.1</v>
      </c>
      <c r="C128" s="12">
        <v>83.4</v>
      </c>
      <c r="D128" s="12">
        <v>357</v>
      </c>
      <c r="E128" s="12">
        <v>21711</v>
      </c>
      <c r="F128" s="12">
        <v>13257</v>
      </c>
      <c r="G128" s="12">
        <v>0.1</v>
      </c>
      <c r="H128" s="9">
        <f t="shared" si="4"/>
        <v>0.60840689365279532</v>
      </c>
      <c r="I128" s="9">
        <f t="shared" si="5"/>
        <v>0.5074061315880124</v>
      </c>
    </row>
    <row r="129" spans="1:9" x14ac:dyDescent="0.35">
      <c r="A129" s="12">
        <v>200</v>
      </c>
      <c r="B129" s="12">
        <v>0.5</v>
      </c>
      <c r="C129" s="12">
        <v>123.3</v>
      </c>
      <c r="D129" s="12">
        <v>359.4</v>
      </c>
      <c r="E129" s="12">
        <v>140770.5</v>
      </c>
      <c r="F129" s="12">
        <v>13287</v>
      </c>
      <c r="G129" s="12">
        <v>0.1</v>
      </c>
      <c r="H129" s="9">
        <f t="shared" si="4"/>
        <v>3.944808743169399</v>
      </c>
      <c r="I129" s="9">
        <f t="shared" si="5"/>
        <v>0.50855436904351825</v>
      </c>
    </row>
    <row r="130" spans="1:9" x14ac:dyDescent="0.35">
      <c r="A130" s="12">
        <v>200</v>
      </c>
      <c r="B130" s="12">
        <v>1</v>
      </c>
      <c r="C130" s="12">
        <v>142.30000000000001</v>
      </c>
      <c r="D130" s="12">
        <v>360.6</v>
      </c>
      <c r="E130" s="12">
        <v>20901</v>
      </c>
      <c r="F130" s="12">
        <v>13305</v>
      </c>
      <c r="G130" s="12">
        <v>0.1</v>
      </c>
      <c r="H130" s="9">
        <f t="shared" si="4"/>
        <v>0.58570828079024795</v>
      </c>
      <c r="I130" s="9">
        <f t="shared" si="5"/>
        <v>0.50924331151682167</v>
      </c>
    </row>
    <row r="131" spans="1:9" x14ac:dyDescent="0.35">
      <c r="A131" s="12">
        <v>200</v>
      </c>
      <c r="B131" s="12">
        <v>2</v>
      </c>
      <c r="C131" s="12">
        <v>160.30000000000001</v>
      </c>
      <c r="D131" s="12">
        <v>361.8</v>
      </c>
      <c r="E131" s="12">
        <v>23548.5</v>
      </c>
      <c r="F131" s="12">
        <v>13326</v>
      </c>
      <c r="G131" s="12">
        <v>0.1</v>
      </c>
      <c r="H131" s="9">
        <f t="shared" si="4"/>
        <v>0.65989911727616646</v>
      </c>
      <c r="I131" s="9">
        <f t="shared" si="5"/>
        <v>0.5100470777356757</v>
      </c>
    </row>
    <row r="132" spans="1:9" x14ac:dyDescent="0.35">
      <c r="A132" s="12">
        <v>200</v>
      </c>
      <c r="B132" s="12">
        <v>5</v>
      </c>
      <c r="C132" s="12">
        <v>181.1</v>
      </c>
      <c r="D132" s="12">
        <v>363.4</v>
      </c>
      <c r="E132" s="12">
        <v>26613</v>
      </c>
      <c r="F132" s="12">
        <v>13350</v>
      </c>
      <c r="G132" s="12">
        <v>0.1</v>
      </c>
      <c r="H132" s="9">
        <f t="shared" si="4"/>
        <v>0.74577553593947032</v>
      </c>
      <c r="I132" s="9">
        <f t="shared" si="5"/>
        <v>0.51096566770008034</v>
      </c>
    </row>
    <row r="133" spans="1:9" x14ac:dyDescent="0.35">
      <c r="A133" s="12">
        <v>200</v>
      </c>
      <c r="B133" s="12">
        <v>10</v>
      </c>
      <c r="C133" s="12">
        <v>194.1</v>
      </c>
      <c r="D133" s="12">
        <v>364.6</v>
      </c>
      <c r="E133" s="12">
        <v>28519.5</v>
      </c>
      <c r="F133" s="12">
        <v>13371</v>
      </c>
      <c r="G133" s="12">
        <v>0.1</v>
      </c>
      <c r="H133" s="9">
        <f t="shared" si="4"/>
        <v>0.79920134510298446</v>
      </c>
      <c r="I133" s="9">
        <f t="shared" si="5"/>
        <v>0.51176943391893448</v>
      </c>
    </row>
    <row r="134" spans="1:9" x14ac:dyDescent="0.35">
      <c r="A134" s="12">
        <v>500</v>
      </c>
      <c r="B134" s="12">
        <v>5.0000000000000001E-3</v>
      </c>
      <c r="C134" s="12">
        <v>59.9</v>
      </c>
      <c r="D134" s="12">
        <v>351</v>
      </c>
      <c r="E134" s="12">
        <v>10783.5</v>
      </c>
      <c r="F134" s="12">
        <v>13224</v>
      </c>
      <c r="G134" s="12">
        <v>0</v>
      </c>
      <c r="H134" s="9">
        <f t="shared" si="4"/>
        <v>0.30218579234972676</v>
      </c>
      <c r="I134" s="9">
        <f t="shared" si="5"/>
        <v>0.50614307038695605</v>
      </c>
    </row>
    <row r="135" spans="1:9" x14ac:dyDescent="0.35">
      <c r="A135" s="12">
        <v>500</v>
      </c>
      <c r="B135" s="12">
        <v>8.0000000000000002E-3</v>
      </c>
      <c r="C135" s="12">
        <v>58.7</v>
      </c>
      <c r="D135" s="12">
        <v>351.2</v>
      </c>
      <c r="E135" s="12">
        <v>10414.5</v>
      </c>
      <c r="F135" s="12">
        <v>13227</v>
      </c>
      <c r="G135" s="12">
        <v>0</v>
      </c>
      <c r="H135" s="9">
        <f t="shared" si="4"/>
        <v>0.29184531315678858</v>
      </c>
      <c r="I135" s="9">
        <f t="shared" si="5"/>
        <v>0.50625789413250655</v>
      </c>
    </row>
    <row r="136" spans="1:9" x14ac:dyDescent="0.35">
      <c r="A136" s="12">
        <v>500</v>
      </c>
      <c r="B136" s="12">
        <v>0.01</v>
      </c>
      <c r="C136" s="12">
        <v>58.5</v>
      </c>
      <c r="D136" s="12">
        <v>351.4</v>
      </c>
      <c r="E136" s="12">
        <v>10357.5</v>
      </c>
      <c r="F136" s="12">
        <v>13230</v>
      </c>
      <c r="G136" s="12">
        <v>0</v>
      </c>
      <c r="H136" s="9">
        <f t="shared" si="4"/>
        <v>0.29024800336275747</v>
      </c>
      <c r="I136" s="9">
        <f t="shared" si="5"/>
        <v>0.50637271787805715</v>
      </c>
    </row>
    <row r="137" spans="1:9" x14ac:dyDescent="0.35">
      <c r="A137" s="12">
        <v>500</v>
      </c>
      <c r="B137" s="12">
        <v>0.02</v>
      </c>
      <c r="C137" s="12">
        <v>60.5</v>
      </c>
      <c r="D137" s="12">
        <v>351.8</v>
      </c>
      <c r="E137" s="12">
        <v>11020.5</v>
      </c>
      <c r="F137" s="12">
        <v>13236</v>
      </c>
      <c r="G137" s="12">
        <v>0</v>
      </c>
      <c r="H137" s="9">
        <f t="shared" si="4"/>
        <v>0.30882723833543507</v>
      </c>
      <c r="I137" s="9">
        <f t="shared" si="5"/>
        <v>0.50660236536915837</v>
      </c>
    </row>
    <row r="138" spans="1:9" x14ac:dyDescent="0.35">
      <c r="A138" s="12">
        <v>500</v>
      </c>
      <c r="B138" s="12">
        <v>0.05</v>
      </c>
      <c r="C138" s="12">
        <v>70</v>
      </c>
      <c r="D138" s="12">
        <v>352.3</v>
      </c>
      <c r="E138" s="12">
        <v>14722.5</v>
      </c>
      <c r="F138" s="12">
        <v>13242</v>
      </c>
      <c r="G138" s="12">
        <v>0</v>
      </c>
      <c r="H138" s="9">
        <f t="shared" si="4"/>
        <v>0.41256830601092898</v>
      </c>
      <c r="I138" s="9">
        <f t="shared" si="5"/>
        <v>0.50683201286025947</v>
      </c>
    </row>
    <row r="139" spans="1:9" x14ac:dyDescent="0.35">
      <c r="A139" s="12">
        <v>500</v>
      </c>
      <c r="B139" s="12">
        <v>0.1</v>
      </c>
      <c r="C139" s="12">
        <v>82.1</v>
      </c>
      <c r="D139" s="12">
        <v>352.8</v>
      </c>
      <c r="E139" s="12">
        <v>21418.5</v>
      </c>
      <c r="F139" s="12">
        <v>13248</v>
      </c>
      <c r="G139" s="12">
        <v>0</v>
      </c>
      <c r="H139" s="9">
        <f t="shared" si="4"/>
        <v>0.6002101723413199</v>
      </c>
      <c r="I139" s="9">
        <f t="shared" si="5"/>
        <v>0.50706166035136069</v>
      </c>
    </row>
    <row r="140" spans="1:9" x14ac:dyDescent="0.35">
      <c r="A140" s="12">
        <v>500</v>
      </c>
      <c r="B140" s="12">
        <v>0.5</v>
      </c>
      <c r="C140" s="12">
        <v>120.8</v>
      </c>
      <c r="D140" s="12">
        <v>353.7</v>
      </c>
      <c r="E140" s="12">
        <v>138289.5</v>
      </c>
      <c r="F140" s="12">
        <v>13260</v>
      </c>
      <c r="G140" s="12">
        <v>0</v>
      </c>
      <c r="H140" s="9">
        <f t="shared" si="4"/>
        <v>3.8752837326607819</v>
      </c>
      <c r="I140" s="9">
        <f t="shared" si="5"/>
        <v>0.50752095533356301</v>
      </c>
    </row>
    <row r="141" spans="1:9" x14ac:dyDescent="0.35">
      <c r="A141" s="12">
        <v>500</v>
      </c>
      <c r="B141" s="12">
        <v>1</v>
      </c>
      <c r="C141" s="12">
        <v>139.1</v>
      </c>
      <c r="D141" s="12">
        <v>354.2</v>
      </c>
      <c r="E141" s="12">
        <v>20433</v>
      </c>
      <c r="F141" s="12">
        <v>13269</v>
      </c>
      <c r="G141" s="12">
        <v>0</v>
      </c>
      <c r="H141" s="9">
        <f t="shared" si="4"/>
        <v>0.57259352669188734</v>
      </c>
      <c r="I141" s="9">
        <f t="shared" si="5"/>
        <v>0.50786542657021472</v>
      </c>
    </row>
    <row r="142" spans="1:9" x14ac:dyDescent="0.35">
      <c r="A142" s="12">
        <v>500</v>
      </c>
      <c r="B142" s="12">
        <v>2</v>
      </c>
      <c r="C142" s="12">
        <v>156.4</v>
      </c>
      <c r="D142" s="12">
        <v>354.7</v>
      </c>
      <c r="E142" s="12">
        <v>22978.5</v>
      </c>
      <c r="F142" s="12">
        <v>13275</v>
      </c>
      <c r="G142" s="12">
        <v>0</v>
      </c>
      <c r="H142" s="9">
        <f t="shared" si="4"/>
        <v>0.64392601933585536</v>
      </c>
      <c r="I142" s="9">
        <f t="shared" si="5"/>
        <v>0.50809507406131593</v>
      </c>
    </row>
    <row r="143" spans="1:9" x14ac:dyDescent="0.35">
      <c r="A143" s="12">
        <v>500</v>
      </c>
      <c r="B143" s="12">
        <v>5</v>
      </c>
      <c r="C143" s="12">
        <v>176.3</v>
      </c>
      <c r="D143" s="12">
        <v>355.3</v>
      </c>
      <c r="E143" s="12">
        <v>25905</v>
      </c>
      <c r="F143" s="12">
        <v>13287</v>
      </c>
      <c r="G143" s="12">
        <v>0.1</v>
      </c>
      <c r="H143" s="9">
        <f t="shared" si="4"/>
        <v>0.72593526691887345</v>
      </c>
      <c r="I143" s="9">
        <f t="shared" si="5"/>
        <v>0.50855436904351825</v>
      </c>
    </row>
    <row r="144" spans="1:9" x14ac:dyDescent="0.35">
      <c r="A144" s="12">
        <v>500</v>
      </c>
      <c r="B144" s="12">
        <v>10</v>
      </c>
      <c r="C144" s="12">
        <v>188.6</v>
      </c>
      <c r="D144" s="12">
        <v>355.8</v>
      </c>
      <c r="E144" s="12">
        <v>27708</v>
      </c>
      <c r="F144" s="12">
        <v>13293</v>
      </c>
      <c r="G144" s="12">
        <v>0.1</v>
      </c>
      <c r="H144" s="9">
        <f t="shared" si="4"/>
        <v>0.77646069777217319</v>
      </c>
      <c r="I144" s="9">
        <f t="shared" si="5"/>
        <v>0.50878401653461935</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33C4F5-7D4D-4E6E-AA8D-A00873DE20B9}">
  <dimension ref="J2:AR157"/>
  <sheetViews>
    <sheetView topLeftCell="P63" zoomScale="85" zoomScaleNormal="85" workbookViewId="0">
      <selection activeCell="AI138" sqref="AI138:AI157"/>
    </sheetView>
  </sheetViews>
  <sheetFormatPr defaultRowHeight="14.5" x14ac:dyDescent="0.35"/>
  <cols>
    <col min="1" max="16" width="8.7265625" style="14"/>
    <col min="17" max="17" width="9.81640625" style="14" customWidth="1"/>
    <col min="18" max="18" width="10.08984375" style="14" customWidth="1"/>
    <col min="19" max="20" width="8.7265625" style="14"/>
    <col min="21" max="21" width="16" style="14" customWidth="1"/>
    <col min="22" max="22" width="12.7265625" style="14" customWidth="1"/>
    <col min="23" max="23" width="13.26953125" style="14" customWidth="1"/>
    <col min="24" max="25" width="12.453125" style="14" customWidth="1"/>
    <col min="26" max="26" width="13.08984375" style="14" customWidth="1"/>
    <col min="27" max="27" width="12.7265625" style="14" customWidth="1"/>
    <col min="28" max="28" width="16.7265625" style="14" customWidth="1"/>
    <col min="29" max="29" width="8.7265625" style="14"/>
    <col min="30" max="30" width="12.81640625" style="14" customWidth="1"/>
    <col min="31" max="31" width="20.6328125" style="14" customWidth="1"/>
    <col min="32" max="32" width="20.453125" style="14" customWidth="1"/>
    <col min="33" max="33" width="18.26953125" style="14" customWidth="1"/>
    <col min="34" max="34" width="18.81640625" style="14" customWidth="1"/>
    <col min="35" max="35" width="16.7265625" style="14" customWidth="1"/>
    <col min="36" max="36" width="10.81640625" style="14" customWidth="1"/>
    <col min="37" max="37" width="13.453125" style="14" customWidth="1"/>
    <col min="38" max="38" width="8.7265625" style="14"/>
    <col min="39" max="39" width="12.26953125" style="14" customWidth="1"/>
    <col min="40" max="40" width="12.453125" style="14" customWidth="1"/>
    <col min="41" max="41" width="22.36328125" style="14" customWidth="1"/>
    <col min="42" max="42" width="25.453125" style="14" customWidth="1"/>
    <col min="43" max="43" width="29.36328125" style="14" customWidth="1"/>
    <col min="44" max="16384" width="8.7265625" style="14"/>
  </cols>
  <sheetData>
    <row r="2" spans="10:44" ht="15" thickBot="1" x14ac:dyDescent="0.4"/>
    <row r="3" spans="10:44" ht="14.5" customHeight="1" thickBot="1" x14ac:dyDescent="0.4">
      <c r="J3" s="128" t="s">
        <v>213</v>
      </c>
      <c r="K3" s="128"/>
      <c r="L3" s="128"/>
      <c r="M3" s="128"/>
      <c r="N3" s="128"/>
      <c r="T3" s="63"/>
      <c r="U3" s="62"/>
      <c r="V3" s="62"/>
      <c r="W3" s="62"/>
      <c r="X3" s="62"/>
      <c r="Y3" s="62"/>
      <c r="Z3" s="62"/>
      <c r="AA3" s="62"/>
      <c r="AB3" s="62"/>
      <c r="AC3" s="62"/>
      <c r="AD3" s="62"/>
      <c r="AE3" s="62"/>
      <c r="AF3" s="62"/>
      <c r="AG3" s="62"/>
      <c r="AH3" s="64"/>
      <c r="AI3" s="64"/>
      <c r="AJ3" s="64"/>
      <c r="AK3" s="64"/>
      <c r="AL3" s="64"/>
      <c r="AM3" s="64"/>
      <c r="AN3" s="64"/>
      <c r="AO3" s="64"/>
      <c r="AP3" s="64"/>
      <c r="AQ3" s="64"/>
      <c r="AR3" s="65"/>
    </row>
    <row r="4" spans="10:44" ht="14.5" customHeight="1" x14ac:dyDescent="0.35">
      <c r="J4" s="128"/>
      <c r="K4" s="128"/>
      <c r="L4" s="128"/>
      <c r="M4" s="128"/>
      <c r="N4" s="128"/>
      <c r="T4" s="73"/>
      <c r="U4"/>
      <c r="V4"/>
      <c r="W4"/>
      <c r="X4"/>
      <c r="Y4"/>
      <c r="Z4" s="137" t="s">
        <v>242</v>
      </c>
      <c r="AA4" s="138"/>
      <c r="AB4" s="139"/>
      <c r="AC4"/>
      <c r="AD4"/>
      <c r="AE4"/>
      <c r="AF4" s="68" t="s">
        <v>200</v>
      </c>
      <c r="AG4" s="68"/>
      <c r="AR4" s="69"/>
    </row>
    <row r="5" spans="10:44" ht="14.5" customHeight="1" thickBot="1" x14ac:dyDescent="0.4">
      <c r="J5" s="128"/>
      <c r="K5" s="128"/>
      <c r="L5" s="128"/>
      <c r="M5" s="128"/>
      <c r="N5" s="128"/>
      <c r="T5" s="73"/>
      <c r="U5" s="79" t="s">
        <v>153</v>
      </c>
      <c r="V5"/>
      <c r="W5" s="70" t="s">
        <v>189</v>
      </c>
      <c r="X5" s="70"/>
      <c r="Y5"/>
      <c r="Z5" s="140"/>
      <c r="AA5" s="141"/>
      <c r="AB5" s="142"/>
      <c r="AC5"/>
      <c r="AD5"/>
      <c r="AE5" s="4" t="s">
        <v>233</v>
      </c>
      <c r="AF5" s="4" t="s">
        <v>235</v>
      </c>
      <c r="AG5" s="4" t="s">
        <v>234</v>
      </c>
      <c r="AH5" s="71" t="s">
        <v>236</v>
      </c>
      <c r="AI5" s="71" t="s">
        <v>237</v>
      </c>
      <c r="AJ5" s="72" t="s">
        <v>238</v>
      </c>
      <c r="AK5" s="71"/>
      <c r="AR5" s="69"/>
    </row>
    <row r="6" spans="10:44" x14ac:dyDescent="0.35">
      <c r="J6" s="128"/>
      <c r="K6" s="128"/>
      <c r="L6" s="128"/>
      <c r="M6" s="128"/>
      <c r="N6" s="128"/>
      <c r="T6" s="73"/>
      <c r="AR6" s="69"/>
    </row>
    <row r="7" spans="10:44" x14ac:dyDescent="0.35">
      <c r="J7" s="128"/>
      <c r="K7" s="128"/>
      <c r="L7" s="128"/>
      <c r="M7" s="128"/>
      <c r="N7" s="128"/>
      <c r="Q7" s="41" t="s">
        <v>202</v>
      </c>
      <c r="R7" s="41" t="s">
        <v>211</v>
      </c>
      <c r="T7" s="73"/>
      <c r="U7" s="129" t="s">
        <v>40</v>
      </c>
      <c r="V7" s="129"/>
      <c r="W7" s="127" t="s">
        <v>39</v>
      </c>
      <c r="X7" s="127"/>
      <c r="Y7" s="127"/>
      <c r="Z7" s="127"/>
      <c r="AA7" s="130" t="s">
        <v>184</v>
      </c>
      <c r="AB7" s="130"/>
      <c r="AC7" s="130"/>
      <c r="AD7" s="130"/>
      <c r="AE7" s="130"/>
      <c r="AF7" s="130"/>
      <c r="AG7" s="130"/>
      <c r="AH7" s="130"/>
      <c r="AI7" s="130"/>
      <c r="AJ7" s="131" t="s">
        <v>186</v>
      </c>
      <c r="AK7" s="131"/>
      <c r="AL7" s="131"/>
      <c r="AM7" s="131"/>
      <c r="AN7" s="131"/>
      <c r="AO7" s="108" t="s">
        <v>192</v>
      </c>
      <c r="AP7" s="108"/>
      <c r="AQ7" s="108"/>
      <c r="AR7" s="69"/>
    </row>
    <row r="8" spans="10:44" x14ac:dyDescent="0.35">
      <c r="Q8" s="61">
        <v>0.01</v>
      </c>
      <c r="R8" s="61">
        <v>0.01</v>
      </c>
      <c r="T8" s="73"/>
      <c r="U8" s="129"/>
      <c r="V8" s="129"/>
      <c r="W8" s="125" t="s">
        <v>30</v>
      </c>
      <c r="X8" s="125"/>
      <c r="Y8" s="126" t="s">
        <v>29</v>
      </c>
      <c r="Z8" s="126"/>
      <c r="AA8" s="122" t="s">
        <v>180</v>
      </c>
      <c r="AB8" s="122" t="s">
        <v>181</v>
      </c>
      <c r="AC8" s="122" t="s">
        <v>182</v>
      </c>
      <c r="AD8" s="122" t="s">
        <v>183</v>
      </c>
      <c r="AE8" s="122" t="s">
        <v>187</v>
      </c>
      <c r="AF8" s="122" t="s">
        <v>188</v>
      </c>
      <c r="AG8" s="122" t="s">
        <v>198</v>
      </c>
      <c r="AH8" s="122" t="s">
        <v>212</v>
      </c>
      <c r="AI8" s="122" t="s">
        <v>206</v>
      </c>
      <c r="AJ8" s="112" t="s">
        <v>180</v>
      </c>
      <c r="AK8" s="112" t="s">
        <v>181</v>
      </c>
      <c r="AL8" s="112" t="s">
        <v>182</v>
      </c>
      <c r="AM8" s="112" t="s">
        <v>183</v>
      </c>
      <c r="AN8" s="112" t="s">
        <v>207</v>
      </c>
      <c r="AO8" s="109" t="s">
        <v>193</v>
      </c>
      <c r="AP8" s="109" t="s">
        <v>190</v>
      </c>
      <c r="AQ8" s="109" t="s">
        <v>191</v>
      </c>
      <c r="AR8" s="69"/>
    </row>
    <row r="9" spans="10:44" x14ac:dyDescent="0.35">
      <c r="Q9" s="61">
        <v>0.1</v>
      </c>
      <c r="R9" s="61">
        <v>0.1</v>
      </c>
      <c r="T9" s="73"/>
      <c r="U9" s="51" t="s">
        <v>202</v>
      </c>
      <c r="V9" s="51" t="s">
        <v>211</v>
      </c>
      <c r="W9" s="25" t="s">
        <v>205</v>
      </c>
      <c r="X9" s="25" t="s">
        <v>204</v>
      </c>
      <c r="Y9" s="24" t="s">
        <v>205</v>
      </c>
      <c r="Z9" s="24" t="s">
        <v>204</v>
      </c>
      <c r="AA9" s="122"/>
      <c r="AB9" s="122"/>
      <c r="AC9" s="122"/>
      <c r="AD9" s="122"/>
      <c r="AE9" s="122"/>
      <c r="AF9" s="122"/>
      <c r="AG9" s="122"/>
      <c r="AH9" s="122"/>
      <c r="AI9" s="122"/>
      <c r="AJ9" s="112"/>
      <c r="AK9" s="112"/>
      <c r="AL9" s="112"/>
      <c r="AM9" s="112"/>
      <c r="AN9" s="112"/>
      <c r="AO9" s="109"/>
      <c r="AP9" s="109"/>
      <c r="AQ9" s="109"/>
      <c r="AR9" s="69"/>
    </row>
    <row r="10" spans="10:44" x14ac:dyDescent="0.35">
      <c r="Q10" s="61">
        <v>1</v>
      </c>
      <c r="R10" s="61">
        <v>1</v>
      </c>
      <c r="T10" s="73"/>
      <c r="U10" s="51">
        <v>0.01</v>
      </c>
      <c r="V10" s="51">
        <v>0.01</v>
      </c>
      <c r="W10" s="54">
        <v>21285.5</v>
      </c>
      <c r="X10" s="54">
        <f t="shared" ref="X10:X21" si="0">W10/0.3048</f>
        <v>69834.317585301833</v>
      </c>
      <c r="Y10" s="55">
        <v>16423.5</v>
      </c>
      <c r="Z10" s="55">
        <f>Y10/0.3048</f>
        <v>53882.874015748028</v>
      </c>
      <c r="AA10" s="48">
        <v>19589.689999999999</v>
      </c>
      <c r="AB10" s="48">
        <v>2089.92</v>
      </c>
      <c r="AC10" s="46">
        <v>0</v>
      </c>
      <c r="AD10" s="49">
        <v>25000</v>
      </c>
      <c r="AE10" s="52">
        <v>3127428</v>
      </c>
      <c r="AF10" s="49">
        <v>55000</v>
      </c>
      <c r="AG10" s="52">
        <v>297059.26</v>
      </c>
      <c r="AH10" s="52">
        <v>2111203.85</v>
      </c>
      <c r="AI10" s="52">
        <f t="shared" ref="AI10:AI21" si="1">AA10+AB10+AC10+AD10+AE10+AF10-AG10-AH10</f>
        <v>820844.49999999953</v>
      </c>
      <c r="AJ10" s="48">
        <v>877.78</v>
      </c>
      <c r="AK10" s="48">
        <v>146.30000000000001</v>
      </c>
      <c r="AL10" s="46">
        <v>0</v>
      </c>
      <c r="AM10" s="49">
        <v>1000</v>
      </c>
      <c r="AN10" s="48">
        <v>2024.08</v>
      </c>
      <c r="AO10" s="48">
        <v>2024.08</v>
      </c>
      <c r="AP10" s="48">
        <v>7.31</v>
      </c>
      <c r="AQ10" s="48">
        <v>182.87</v>
      </c>
      <c r="AR10" s="69"/>
    </row>
    <row r="11" spans="10:44" x14ac:dyDescent="0.35">
      <c r="Q11" s="61">
        <v>10</v>
      </c>
      <c r="R11" s="61">
        <v>10</v>
      </c>
      <c r="T11" s="73"/>
      <c r="U11" s="51">
        <v>0.01</v>
      </c>
      <c r="V11" s="51">
        <v>0.1</v>
      </c>
      <c r="W11" s="54">
        <v>45139.8</v>
      </c>
      <c r="X11" s="54">
        <f t="shared" si="0"/>
        <v>148096.4566929134</v>
      </c>
      <c r="Y11" s="55">
        <v>66522.600000000006</v>
      </c>
      <c r="Z11" s="55">
        <f t="shared" ref="Z11:Z21" si="2">Y11/0.3048</f>
        <v>218250</v>
      </c>
      <c r="AA11" s="48">
        <v>19589.689999999999</v>
      </c>
      <c r="AB11" s="48">
        <v>2089.92</v>
      </c>
      <c r="AC11" s="46">
        <v>0</v>
      </c>
      <c r="AD11" s="49">
        <v>25000</v>
      </c>
      <c r="AE11" s="52">
        <v>9773986.5</v>
      </c>
      <c r="AF11" s="49">
        <v>55000</v>
      </c>
      <c r="AG11" s="52">
        <v>917472.91</v>
      </c>
      <c r="AH11" s="52">
        <v>6598034.5300000003</v>
      </c>
      <c r="AI11" s="52">
        <f t="shared" si="1"/>
        <v>2360158.669999999</v>
      </c>
      <c r="AJ11" s="48">
        <v>877.78</v>
      </c>
      <c r="AK11" s="48">
        <v>146.30000000000001</v>
      </c>
      <c r="AL11" s="46">
        <v>0</v>
      </c>
      <c r="AM11" s="49">
        <v>1000</v>
      </c>
      <c r="AN11" s="48">
        <v>2024.08</v>
      </c>
      <c r="AO11" s="48">
        <v>2024.08</v>
      </c>
      <c r="AP11" s="48">
        <v>7.31</v>
      </c>
      <c r="AQ11" s="48">
        <v>182.87</v>
      </c>
      <c r="AR11" s="69"/>
    </row>
    <row r="12" spans="10:44" x14ac:dyDescent="0.35">
      <c r="Q12" s="61">
        <v>100</v>
      </c>
      <c r="R12" s="61"/>
      <c r="T12" s="73"/>
      <c r="U12" s="51">
        <v>0.01</v>
      </c>
      <c r="V12" s="51">
        <v>1</v>
      </c>
      <c r="W12" s="54">
        <v>106280.2</v>
      </c>
      <c r="X12" s="54">
        <f t="shared" si="0"/>
        <v>348688.32020997372</v>
      </c>
      <c r="Y12" s="55">
        <v>0</v>
      </c>
      <c r="Z12" s="55">
        <f t="shared" si="2"/>
        <v>0</v>
      </c>
      <c r="AA12" s="48">
        <v>19589.689999999999</v>
      </c>
      <c r="AB12" s="48">
        <v>2089.92</v>
      </c>
      <c r="AC12" s="46">
        <v>0</v>
      </c>
      <c r="AD12" s="49">
        <v>25000</v>
      </c>
      <c r="AE12" s="52">
        <v>15615471</v>
      </c>
      <c r="AF12" s="49">
        <v>55000</v>
      </c>
      <c r="AG12" s="52">
        <v>1462738.06</v>
      </c>
      <c r="AH12" s="52">
        <v>10541391.359999999</v>
      </c>
      <c r="AI12" s="52">
        <f t="shared" si="1"/>
        <v>3713021.1899999995</v>
      </c>
      <c r="AJ12" s="48">
        <v>877.78</v>
      </c>
      <c r="AK12" s="48">
        <v>146.30000000000001</v>
      </c>
      <c r="AL12" s="46">
        <v>0</v>
      </c>
      <c r="AM12" s="49">
        <v>1000</v>
      </c>
      <c r="AN12" s="48">
        <v>2024.08</v>
      </c>
      <c r="AO12" s="48">
        <v>2024.08</v>
      </c>
      <c r="AP12" s="48">
        <v>7.31</v>
      </c>
      <c r="AQ12" s="48">
        <v>182.87</v>
      </c>
      <c r="AR12" s="69"/>
    </row>
    <row r="13" spans="10:44" x14ac:dyDescent="0.35">
      <c r="T13" s="73"/>
      <c r="U13" s="51">
        <v>0.01</v>
      </c>
      <c r="V13" s="51">
        <v>10</v>
      </c>
      <c r="W13" s="54">
        <v>184168.5</v>
      </c>
      <c r="X13" s="54">
        <f t="shared" si="0"/>
        <v>604227.36220472434</v>
      </c>
      <c r="Y13" s="55">
        <v>0</v>
      </c>
      <c r="Z13" s="55">
        <f t="shared" si="2"/>
        <v>0</v>
      </c>
      <c r="AA13" s="48">
        <v>19589.689999999999</v>
      </c>
      <c r="AB13" s="48">
        <v>2089.92</v>
      </c>
      <c r="AC13" s="46">
        <v>0</v>
      </c>
      <c r="AD13" s="49">
        <v>25000</v>
      </c>
      <c r="AE13" s="52">
        <v>27059400</v>
      </c>
      <c r="AF13" s="49">
        <v>55000</v>
      </c>
      <c r="AG13" s="52">
        <v>2530955.5099999998</v>
      </c>
      <c r="AH13" s="52">
        <v>18266738.510000002</v>
      </c>
      <c r="AI13" s="52">
        <f t="shared" si="1"/>
        <v>6363385.5899999999</v>
      </c>
      <c r="AJ13" s="48">
        <v>877.78</v>
      </c>
      <c r="AK13" s="48">
        <v>146.30000000000001</v>
      </c>
      <c r="AL13" s="46">
        <v>0</v>
      </c>
      <c r="AM13" s="49">
        <v>1000</v>
      </c>
      <c r="AN13" s="48">
        <v>2024.08</v>
      </c>
      <c r="AO13" s="48">
        <v>2024.08</v>
      </c>
      <c r="AP13" s="48">
        <v>7.31</v>
      </c>
      <c r="AQ13" s="48">
        <v>182.87</v>
      </c>
      <c r="AR13" s="69"/>
    </row>
    <row r="14" spans="10:44" x14ac:dyDescent="0.35">
      <c r="T14" s="73"/>
      <c r="U14" s="51">
        <v>0.1</v>
      </c>
      <c r="V14" s="51">
        <v>0.01</v>
      </c>
      <c r="W14" s="54">
        <v>2180.9</v>
      </c>
      <c r="X14" s="54">
        <f t="shared" si="0"/>
        <v>7155.1837270341202</v>
      </c>
      <c r="Y14" s="55">
        <v>1705.5</v>
      </c>
      <c r="Z14" s="55">
        <f t="shared" si="2"/>
        <v>5595.4724409448818</v>
      </c>
      <c r="AA14" s="48">
        <v>19589.689999999999</v>
      </c>
      <c r="AB14" s="48">
        <v>2089.92</v>
      </c>
      <c r="AC14" s="46">
        <v>0</v>
      </c>
      <c r="AD14" s="49">
        <v>25000</v>
      </c>
      <c r="AE14" s="52">
        <v>320428.5</v>
      </c>
      <c r="AF14" s="49">
        <v>55000</v>
      </c>
      <c r="AG14" s="52">
        <v>35043.839999999997</v>
      </c>
      <c r="AH14" s="52">
        <v>216308.7</v>
      </c>
      <c r="AI14" s="52">
        <f t="shared" si="1"/>
        <v>170755.57</v>
      </c>
      <c r="AJ14" s="48">
        <v>877.78</v>
      </c>
      <c r="AK14" s="48">
        <v>146.30000000000001</v>
      </c>
      <c r="AL14" s="46">
        <v>0</v>
      </c>
      <c r="AM14" s="49">
        <v>1000</v>
      </c>
      <c r="AN14" s="48">
        <v>2024.08</v>
      </c>
      <c r="AO14" s="48">
        <v>2024.08</v>
      </c>
      <c r="AP14" s="48">
        <v>7.31</v>
      </c>
      <c r="AQ14" s="48">
        <v>182.87</v>
      </c>
      <c r="AR14" s="69"/>
    </row>
    <row r="15" spans="10:44" x14ac:dyDescent="0.35">
      <c r="T15" s="73"/>
      <c r="U15" s="51">
        <v>0.1</v>
      </c>
      <c r="V15" s="51">
        <v>0.1</v>
      </c>
      <c r="W15" s="54">
        <v>4587</v>
      </c>
      <c r="X15" s="54">
        <f t="shared" si="0"/>
        <v>15049.212598425196</v>
      </c>
      <c r="Y15" s="55">
        <v>6782.3</v>
      </c>
      <c r="Z15" s="55">
        <f t="shared" si="2"/>
        <v>22251.640419947507</v>
      </c>
      <c r="AA15" s="48">
        <v>19589.689999999999</v>
      </c>
      <c r="AB15" s="48">
        <v>2089.92</v>
      </c>
      <c r="AC15" s="46">
        <v>0</v>
      </c>
      <c r="AD15" s="49">
        <v>25000</v>
      </c>
      <c r="AE15" s="52">
        <v>996499.5</v>
      </c>
      <c r="AF15" s="49">
        <v>55000</v>
      </c>
      <c r="AG15" s="52">
        <v>98150.74</v>
      </c>
      <c r="AH15" s="52">
        <v>672697.69</v>
      </c>
      <c r="AI15" s="52">
        <f t="shared" si="1"/>
        <v>327330.67999999993</v>
      </c>
      <c r="AJ15" s="48">
        <v>877.78</v>
      </c>
      <c r="AK15" s="48">
        <v>146.30000000000001</v>
      </c>
      <c r="AL15" s="46">
        <v>0</v>
      </c>
      <c r="AM15" s="49">
        <v>1000</v>
      </c>
      <c r="AN15" s="48">
        <v>2024.08</v>
      </c>
      <c r="AO15" s="48">
        <v>2024.08</v>
      </c>
      <c r="AP15" s="48">
        <v>7.31</v>
      </c>
      <c r="AQ15" s="48">
        <v>182.87</v>
      </c>
      <c r="AR15" s="69"/>
    </row>
    <row r="16" spans="10:44" x14ac:dyDescent="0.35">
      <c r="Q16" s="14">
        <v>500</v>
      </c>
      <c r="T16" s="73"/>
      <c r="U16" s="51">
        <v>0.1</v>
      </c>
      <c r="V16" s="51">
        <v>1</v>
      </c>
      <c r="W16" s="54">
        <v>10751.3</v>
      </c>
      <c r="X16" s="54">
        <f t="shared" si="0"/>
        <v>35273.293963254589</v>
      </c>
      <c r="Y16" s="55">
        <v>0</v>
      </c>
      <c r="Z16" s="55">
        <f t="shared" si="2"/>
        <v>0</v>
      </c>
      <c r="AA16" s="48">
        <v>19589.689999999999</v>
      </c>
      <c r="AB16" s="48">
        <v>2089.92</v>
      </c>
      <c r="AC16" s="46">
        <v>0</v>
      </c>
      <c r="AD16" s="49">
        <v>25000</v>
      </c>
      <c r="AE16" s="52">
        <v>1579656</v>
      </c>
      <c r="AF16" s="49">
        <v>55000</v>
      </c>
      <c r="AG16" s="52">
        <v>152584.66</v>
      </c>
      <c r="AH16" s="52">
        <v>1066363.74</v>
      </c>
      <c r="AI16" s="52">
        <f t="shared" si="1"/>
        <v>462387.2100000002</v>
      </c>
      <c r="AJ16" s="48">
        <v>877.78</v>
      </c>
      <c r="AK16" s="48">
        <v>146.30000000000001</v>
      </c>
      <c r="AL16" s="46">
        <v>0</v>
      </c>
      <c r="AM16" s="49">
        <v>1000</v>
      </c>
      <c r="AN16" s="48">
        <v>2024.08</v>
      </c>
      <c r="AO16" s="48">
        <v>2024.08</v>
      </c>
      <c r="AP16" s="48">
        <v>7.31</v>
      </c>
      <c r="AQ16" s="48">
        <v>182.87</v>
      </c>
      <c r="AR16" s="69"/>
    </row>
    <row r="17" spans="20:44" x14ac:dyDescent="0.35">
      <c r="T17" s="73"/>
      <c r="U17" s="51">
        <v>0.1</v>
      </c>
      <c r="V17" s="51">
        <v>10</v>
      </c>
      <c r="W17" s="54">
        <v>18583.3</v>
      </c>
      <c r="X17" s="54">
        <f t="shared" si="0"/>
        <v>60968.832020997368</v>
      </c>
      <c r="Y17" s="55">
        <v>0</v>
      </c>
      <c r="Z17" s="55">
        <f t="shared" si="2"/>
        <v>0</v>
      </c>
      <c r="AA17" s="48">
        <v>19589.689999999999</v>
      </c>
      <c r="AB17" s="48">
        <v>2089.92</v>
      </c>
      <c r="AC17" s="46">
        <v>0</v>
      </c>
      <c r="AD17" s="49">
        <v>25000</v>
      </c>
      <c r="AE17" s="52">
        <v>2730391.5</v>
      </c>
      <c r="AF17" s="49">
        <v>55000</v>
      </c>
      <c r="AG17" s="52">
        <v>259998.45</v>
      </c>
      <c r="AH17" s="52">
        <v>1843180.1</v>
      </c>
      <c r="AI17" s="52">
        <f t="shared" si="1"/>
        <v>728892.55999999959</v>
      </c>
      <c r="AJ17" s="48">
        <v>877.78</v>
      </c>
      <c r="AK17" s="48">
        <v>146.30000000000001</v>
      </c>
      <c r="AL17" s="46">
        <v>0</v>
      </c>
      <c r="AM17" s="49">
        <v>1000</v>
      </c>
      <c r="AN17" s="48">
        <v>2024.08</v>
      </c>
      <c r="AO17" s="48">
        <v>2024.08</v>
      </c>
      <c r="AP17" s="48">
        <v>7.31</v>
      </c>
      <c r="AQ17" s="48">
        <v>182.87</v>
      </c>
      <c r="AR17" s="69"/>
    </row>
    <row r="18" spans="20:44" x14ac:dyDescent="0.35">
      <c r="T18" s="73"/>
      <c r="U18" s="51">
        <v>1</v>
      </c>
      <c r="V18" s="51">
        <v>0.01</v>
      </c>
      <c r="W18" s="54">
        <v>270.39999999999998</v>
      </c>
      <c r="X18" s="54">
        <f t="shared" si="0"/>
        <v>887.13910761154841</v>
      </c>
      <c r="Y18" s="55">
        <v>233.7</v>
      </c>
      <c r="Z18" s="55">
        <f t="shared" si="2"/>
        <v>766.73228346456688</v>
      </c>
      <c r="AA18" s="48">
        <v>19589.689999999999</v>
      </c>
      <c r="AB18" s="48">
        <v>2089.92</v>
      </c>
      <c r="AC18" s="46">
        <v>0</v>
      </c>
      <c r="AD18" s="49">
        <v>25000</v>
      </c>
      <c r="AE18" s="52">
        <v>39729</v>
      </c>
      <c r="AF18" s="49">
        <v>55000</v>
      </c>
      <c r="AG18" s="52">
        <v>8842.35</v>
      </c>
      <c r="AH18" s="52">
        <v>26819.49</v>
      </c>
      <c r="AI18" s="52">
        <f t="shared" si="1"/>
        <v>105746.76999999997</v>
      </c>
      <c r="AJ18" s="48">
        <v>877.78</v>
      </c>
      <c r="AK18" s="48">
        <v>146.30000000000001</v>
      </c>
      <c r="AL18" s="46">
        <v>0</v>
      </c>
      <c r="AM18" s="49">
        <v>1000</v>
      </c>
      <c r="AN18" s="48">
        <v>2024.08</v>
      </c>
      <c r="AO18" s="48">
        <v>2024.08</v>
      </c>
      <c r="AP18" s="48">
        <v>7.31</v>
      </c>
      <c r="AQ18" s="48">
        <v>182.87</v>
      </c>
      <c r="AR18" s="69"/>
    </row>
    <row r="19" spans="20:44" x14ac:dyDescent="0.35">
      <c r="T19" s="73"/>
      <c r="U19" s="51">
        <v>1</v>
      </c>
      <c r="V19" s="51">
        <v>0.1</v>
      </c>
      <c r="W19" s="54">
        <v>531.70000000000005</v>
      </c>
      <c r="X19" s="54">
        <f t="shared" si="0"/>
        <v>1744.4225721784778</v>
      </c>
      <c r="Y19" s="55">
        <v>808.3</v>
      </c>
      <c r="Z19" s="55">
        <f t="shared" si="2"/>
        <v>2651.9028871391074</v>
      </c>
      <c r="AA19" s="48">
        <v>19589.689999999999</v>
      </c>
      <c r="AB19" s="48">
        <v>2089.92</v>
      </c>
      <c r="AC19" s="46">
        <v>0</v>
      </c>
      <c r="AD19" s="49">
        <v>25000</v>
      </c>
      <c r="AE19" s="52">
        <v>118756.5</v>
      </c>
      <c r="AF19" s="49">
        <v>55000</v>
      </c>
      <c r="AG19" s="52">
        <v>16219.06</v>
      </c>
      <c r="AH19" s="52">
        <v>80167.850000000006</v>
      </c>
      <c r="AI19" s="52">
        <f t="shared" si="1"/>
        <v>124049.19999999998</v>
      </c>
      <c r="AJ19" s="48">
        <v>877.78</v>
      </c>
      <c r="AK19" s="48">
        <v>146.30000000000001</v>
      </c>
      <c r="AL19" s="46">
        <v>0</v>
      </c>
      <c r="AM19" s="49">
        <v>1000</v>
      </c>
      <c r="AN19" s="48">
        <v>2024.08</v>
      </c>
      <c r="AO19" s="48">
        <v>2024.08</v>
      </c>
      <c r="AP19" s="48">
        <v>7.31</v>
      </c>
      <c r="AQ19" s="48">
        <v>182.87</v>
      </c>
      <c r="AR19" s="69"/>
    </row>
    <row r="20" spans="20:44" x14ac:dyDescent="0.35">
      <c r="T20" s="73"/>
      <c r="U20" s="51">
        <v>1</v>
      </c>
      <c r="V20" s="51">
        <v>1</v>
      </c>
      <c r="W20" s="54">
        <v>1198.4000000000001</v>
      </c>
      <c r="X20" s="54">
        <f t="shared" si="0"/>
        <v>3931.7585301837271</v>
      </c>
      <c r="Y20" s="55">
        <v>0</v>
      </c>
      <c r="Z20" s="55">
        <f t="shared" si="2"/>
        <v>0</v>
      </c>
      <c r="AA20" s="48">
        <v>19589.689999999999</v>
      </c>
      <c r="AB20" s="48">
        <v>2089.92</v>
      </c>
      <c r="AC20" s="46">
        <v>0</v>
      </c>
      <c r="AD20" s="49">
        <v>25000</v>
      </c>
      <c r="AE20" s="52">
        <v>176074.5</v>
      </c>
      <c r="AF20" s="49">
        <v>55000</v>
      </c>
      <c r="AG20" s="52">
        <v>21569.32</v>
      </c>
      <c r="AH20" s="52">
        <v>118860.98</v>
      </c>
      <c r="AI20" s="52">
        <f t="shared" si="1"/>
        <v>137323.81</v>
      </c>
      <c r="AJ20" s="48">
        <v>877.78</v>
      </c>
      <c r="AK20" s="48">
        <v>146.30000000000001</v>
      </c>
      <c r="AL20" s="46">
        <v>0</v>
      </c>
      <c r="AM20" s="49">
        <v>1000</v>
      </c>
      <c r="AN20" s="48">
        <v>2024.08</v>
      </c>
      <c r="AO20" s="48">
        <v>2024.08</v>
      </c>
      <c r="AP20" s="48">
        <v>7.31</v>
      </c>
      <c r="AQ20" s="48">
        <v>182.87</v>
      </c>
      <c r="AR20" s="69"/>
    </row>
    <row r="21" spans="20:44" x14ac:dyDescent="0.35">
      <c r="T21" s="73"/>
      <c r="U21" s="51">
        <v>1</v>
      </c>
      <c r="V21" s="51">
        <v>10</v>
      </c>
      <c r="W21" s="54">
        <v>2024.7</v>
      </c>
      <c r="X21" s="54">
        <f t="shared" si="0"/>
        <v>6642.7165354330709</v>
      </c>
      <c r="Y21" s="55">
        <v>0</v>
      </c>
      <c r="Z21" s="55">
        <f t="shared" si="2"/>
        <v>0</v>
      </c>
      <c r="AA21" s="48">
        <v>19589.689999999999</v>
      </c>
      <c r="AB21" s="48">
        <v>2089.92</v>
      </c>
      <c r="AC21" s="46">
        <v>0</v>
      </c>
      <c r="AD21" s="49">
        <v>25000</v>
      </c>
      <c r="AE21" s="52">
        <v>297490.5</v>
      </c>
      <c r="AF21" s="49">
        <v>55000</v>
      </c>
      <c r="AG21" s="52">
        <v>32902.730000000003</v>
      </c>
      <c r="AH21" s="52">
        <v>200824.16</v>
      </c>
      <c r="AI21" s="52">
        <f t="shared" si="1"/>
        <v>165443.22</v>
      </c>
      <c r="AJ21" s="48">
        <v>877.78</v>
      </c>
      <c r="AK21" s="48">
        <v>146.30000000000001</v>
      </c>
      <c r="AL21" s="46">
        <v>0</v>
      </c>
      <c r="AM21" s="49">
        <v>1000</v>
      </c>
      <c r="AN21" s="48">
        <v>2024.08</v>
      </c>
      <c r="AO21" s="48">
        <v>2024.08</v>
      </c>
      <c r="AP21" s="48">
        <v>7.31</v>
      </c>
      <c r="AQ21" s="48">
        <v>182.87</v>
      </c>
      <c r="AR21" s="69"/>
    </row>
    <row r="22" spans="20:44" x14ac:dyDescent="0.35">
      <c r="T22" s="73"/>
      <c r="U22" s="51">
        <v>10</v>
      </c>
      <c r="V22" s="51">
        <v>0.01</v>
      </c>
      <c r="W22" s="54">
        <v>79.3</v>
      </c>
      <c r="X22" s="54">
        <f t="shared" ref="X22:X29" si="3">W22/0.3048</f>
        <v>260.17060367454064</v>
      </c>
      <c r="Y22" s="55">
        <v>86.5</v>
      </c>
      <c r="Z22" s="55">
        <f t="shared" ref="Z22:Z29" si="4">Y22/0.3048</f>
        <v>283.79265091863516</v>
      </c>
      <c r="AA22" s="48">
        <v>19589.689999999999</v>
      </c>
      <c r="AB22" s="48">
        <v>2089.92</v>
      </c>
      <c r="AC22" s="46">
        <v>0</v>
      </c>
      <c r="AD22" s="49">
        <v>25000</v>
      </c>
      <c r="AE22" s="52">
        <v>12712.5</v>
      </c>
      <c r="AF22" s="49">
        <v>55000</v>
      </c>
      <c r="AG22" s="52">
        <v>6320.53</v>
      </c>
      <c r="AH22" s="52">
        <v>8581.7099999999991</v>
      </c>
      <c r="AI22" s="52">
        <f t="shared" ref="AI22:AI29" si="5">AA22+AB22+AC22+AD22+AE22+AF22-AG22-AH22</f>
        <v>99489.87</v>
      </c>
      <c r="AJ22" s="48">
        <v>877.78</v>
      </c>
      <c r="AK22" s="48">
        <v>146.30000000000001</v>
      </c>
      <c r="AL22" s="46">
        <v>0</v>
      </c>
      <c r="AM22" s="49">
        <v>1000</v>
      </c>
      <c r="AN22" s="48">
        <v>2024.08</v>
      </c>
      <c r="AO22" s="48">
        <v>2024.08</v>
      </c>
      <c r="AP22" s="48">
        <v>7.31</v>
      </c>
      <c r="AQ22" s="48">
        <v>182.87</v>
      </c>
      <c r="AR22" s="69"/>
    </row>
    <row r="23" spans="20:44" x14ac:dyDescent="0.35">
      <c r="T23" s="73"/>
      <c r="U23" s="51">
        <v>10</v>
      </c>
      <c r="V23" s="51">
        <v>0.1</v>
      </c>
      <c r="W23" s="54">
        <v>126.2</v>
      </c>
      <c r="X23" s="54">
        <f t="shared" si="3"/>
        <v>414.04199475065616</v>
      </c>
      <c r="Y23" s="55">
        <v>210.8</v>
      </c>
      <c r="Z23" s="55">
        <f t="shared" si="4"/>
        <v>691.60104986876638</v>
      </c>
      <c r="AA23" s="48">
        <v>19589.689999999999</v>
      </c>
      <c r="AB23" s="48">
        <v>2089.92</v>
      </c>
      <c r="AC23" s="46">
        <v>0</v>
      </c>
      <c r="AD23" s="49">
        <v>25000</v>
      </c>
      <c r="AE23" s="52">
        <v>30976.5</v>
      </c>
      <c r="AF23" s="49">
        <v>55000</v>
      </c>
      <c r="AG23" s="52">
        <v>8025.36</v>
      </c>
      <c r="AH23" s="52">
        <v>20911.02</v>
      </c>
      <c r="AI23" s="52">
        <f t="shared" si="5"/>
        <v>103719.72999999998</v>
      </c>
      <c r="AJ23" s="48">
        <v>877.78</v>
      </c>
      <c r="AK23" s="48">
        <v>146.30000000000001</v>
      </c>
      <c r="AL23" s="46">
        <v>0</v>
      </c>
      <c r="AM23" s="49">
        <v>1000</v>
      </c>
      <c r="AN23" s="48">
        <v>2024.08</v>
      </c>
      <c r="AO23" s="48">
        <v>2024.08</v>
      </c>
      <c r="AP23" s="48">
        <v>7.31</v>
      </c>
      <c r="AQ23" s="48">
        <v>182.87</v>
      </c>
      <c r="AR23" s="69"/>
    </row>
    <row r="24" spans="20:44" x14ac:dyDescent="0.35">
      <c r="T24" s="73"/>
      <c r="U24" s="51">
        <v>10</v>
      </c>
      <c r="V24" s="51">
        <v>1</v>
      </c>
      <c r="W24" s="54">
        <v>243.1</v>
      </c>
      <c r="X24" s="54">
        <f t="shared" si="3"/>
        <v>797.57217847769027</v>
      </c>
      <c r="Y24" s="55">
        <v>0</v>
      </c>
      <c r="Z24" s="55">
        <f t="shared" si="4"/>
        <v>0</v>
      </c>
      <c r="AA24" s="48">
        <v>19589.689999999999</v>
      </c>
      <c r="AB24" s="48">
        <v>2089.92</v>
      </c>
      <c r="AC24" s="46">
        <v>0</v>
      </c>
      <c r="AD24" s="49">
        <v>25000</v>
      </c>
      <c r="AE24" s="52">
        <v>35716.5</v>
      </c>
      <c r="AF24" s="49">
        <v>55000</v>
      </c>
      <c r="AG24" s="52">
        <v>8437.7999999999993</v>
      </c>
      <c r="AH24" s="52">
        <v>24110.81</v>
      </c>
      <c r="AI24" s="52">
        <f t="shared" si="5"/>
        <v>104847.49999999999</v>
      </c>
      <c r="AJ24" s="48">
        <v>877.78</v>
      </c>
      <c r="AK24" s="48">
        <v>146.30000000000001</v>
      </c>
      <c r="AL24" s="46">
        <v>0</v>
      </c>
      <c r="AM24" s="49">
        <v>1000</v>
      </c>
      <c r="AN24" s="48">
        <v>2024.08</v>
      </c>
      <c r="AO24" s="48">
        <v>2024.08</v>
      </c>
      <c r="AP24" s="48">
        <v>7.31</v>
      </c>
      <c r="AQ24" s="48">
        <v>182.87</v>
      </c>
      <c r="AR24" s="69"/>
    </row>
    <row r="25" spans="20:44" x14ac:dyDescent="0.35">
      <c r="T25" s="73"/>
      <c r="U25" s="51">
        <v>10</v>
      </c>
      <c r="V25" s="51">
        <v>10</v>
      </c>
      <c r="W25" s="54">
        <v>368.9</v>
      </c>
      <c r="X25" s="54">
        <f t="shared" si="3"/>
        <v>1210.3018372703411</v>
      </c>
      <c r="Y25" s="55">
        <v>0</v>
      </c>
      <c r="Z25" s="55">
        <f t="shared" si="4"/>
        <v>0</v>
      </c>
      <c r="AA25" s="48">
        <v>19589.689999999999</v>
      </c>
      <c r="AB25" s="48">
        <v>2089.92</v>
      </c>
      <c r="AC25" s="46">
        <v>0</v>
      </c>
      <c r="AD25" s="49">
        <v>25000</v>
      </c>
      <c r="AE25" s="52">
        <v>54199.5</v>
      </c>
      <c r="AF25" s="49">
        <v>55000</v>
      </c>
      <c r="AG25" s="52">
        <v>10193.07</v>
      </c>
      <c r="AH25" s="52">
        <v>36587.949999999997</v>
      </c>
      <c r="AI25" s="52">
        <f t="shared" si="5"/>
        <v>109098.08999999998</v>
      </c>
      <c r="AJ25" s="48">
        <v>877.78</v>
      </c>
      <c r="AK25" s="48">
        <v>146.30000000000001</v>
      </c>
      <c r="AL25" s="46">
        <v>0</v>
      </c>
      <c r="AM25" s="49">
        <v>1000</v>
      </c>
      <c r="AN25" s="48">
        <v>2024.08</v>
      </c>
      <c r="AO25" s="48">
        <v>2024.08</v>
      </c>
      <c r="AP25" s="48">
        <v>7.31</v>
      </c>
      <c r="AQ25" s="48">
        <v>182.87</v>
      </c>
      <c r="AR25" s="69"/>
    </row>
    <row r="26" spans="20:44" x14ac:dyDescent="0.35">
      <c r="T26" s="73"/>
      <c r="U26" s="51">
        <v>100</v>
      </c>
      <c r="V26" s="51">
        <v>0.01</v>
      </c>
      <c r="W26" s="54">
        <v>60.2</v>
      </c>
      <c r="X26" s="54">
        <f t="shared" si="3"/>
        <v>197.50656167979002</v>
      </c>
      <c r="Y26" s="55">
        <v>71.8</v>
      </c>
      <c r="Z26" s="55">
        <f t="shared" si="4"/>
        <v>235.56430446194224</v>
      </c>
      <c r="AA26" s="48">
        <v>19589.689999999999</v>
      </c>
      <c r="AB26" s="48">
        <v>2089.92</v>
      </c>
      <c r="AC26" s="46">
        <v>0</v>
      </c>
      <c r="AD26" s="49">
        <v>25000</v>
      </c>
      <c r="AE26" s="52">
        <v>10549.5</v>
      </c>
      <c r="AF26" s="49">
        <v>55000</v>
      </c>
      <c r="AG26" s="52">
        <v>6118.63</v>
      </c>
      <c r="AH26" s="52">
        <v>7121.55</v>
      </c>
      <c r="AI26" s="52">
        <f t="shared" si="5"/>
        <v>98988.93</v>
      </c>
      <c r="AJ26" s="48">
        <v>877.78</v>
      </c>
      <c r="AK26" s="48">
        <v>146.30000000000001</v>
      </c>
      <c r="AL26" s="46">
        <v>0</v>
      </c>
      <c r="AM26" s="49">
        <v>1000</v>
      </c>
      <c r="AN26" s="48">
        <v>2024.08</v>
      </c>
      <c r="AO26" s="48">
        <v>2024.08</v>
      </c>
      <c r="AP26" s="48">
        <v>7.31</v>
      </c>
      <c r="AQ26" s="48">
        <v>182.87</v>
      </c>
      <c r="AR26" s="69"/>
    </row>
    <row r="27" spans="20:44" x14ac:dyDescent="0.35">
      <c r="T27" s="73"/>
      <c r="U27" s="51">
        <v>100</v>
      </c>
      <c r="V27" s="51">
        <v>0.1</v>
      </c>
      <c r="W27" s="54">
        <v>85.7</v>
      </c>
      <c r="X27" s="54">
        <f>W27/0.3048</f>
        <v>281.16797900262469</v>
      </c>
      <c r="Y27" s="55">
        <v>151.1</v>
      </c>
      <c r="Z27" s="55">
        <f t="shared" si="4"/>
        <v>495.73490813648289</v>
      </c>
      <c r="AA27" s="48">
        <v>19589.689999999999</v>
      </c>
      <c r="AB27" s="48">
        <v>2089.92</v>
      </c>
      <c r="AC27" s="46">
        <v>0</v>
      </c>
      <c r="AD27" s="49">
        <v>25000</v>
      </c>
      <c r="AE27" s="52">
        <v>22198.5</v>
      </c>
      <c r="AF27" s="49">
        <v>55000</v>
      </c>
      <c r="AG27" s="52">
        <v>7205.99</v>
      </c>
      <c r="AH27" s="52">
        <v>14985.34</v>
      </c>
      <c r="AI27" s="52">
        <f t="shared" si="5"/>
        <v>101686.78</v>
      </c>
      <c r="AJ27" s="48">
        <v>877.78</v>
      </c>
      <c r="AK27" s="48">
        <v>146.30000000000001</v>
      </c>
      <c r="AL27" s="46">
        <v>0</v>
      </c>
      <c r="AM27" s="49">
        <v>1000</v>
      </c>
      <c r="AN27" s="48">
        <v>2024.08</v>
      </c>
      <c r="AO27" s="48">
        <v>2024.08</v>
      </c>
      <c r="AP27" s="48">
        <v>7.31</v>
      </c>
      <c r="AQ27" s="48">
        <v>182.87</v>
      </c>
      <c r="AR27" s="69"/>
    </row>
    <row r="28" spans="20:44" x14ac:dyDescent="0.35">
      <c r="T28" s="73"/>
      <c r="U28" s="51">
        <v>100</v>
      </c>
      <c r="V28" s="51">
        <v>1</v>
      </c>
      <c r="W28" s="54">
        <v>147.6</v>
      </c>
      <c r="X28" s="54">
        <f t="shared" si="3"/>
        <v>484.25196850393695</v>
      </c>
      <c r="Y28" s="55">
        <v>0</v>
      </c>
      <c r="Z28" s="55">
        <f t="shared" si="4"/>
        <v>0</v>
      </c>
      <c r="AA28" s="48">
        <v>19589.689999999999</v>
      </c>
      <c r="AB28" s="48">
        <v>2089.92</v>
      </c>
      <c r="AC28" s="46">
        <v>0</v>
      </c>
      <c r="AD28" s="49">
        <v>25000</v>
      </c>
      <c r="AE28" s="52">
        <v>21681</v>
      </c>
      <c r="AF28" s="49">
        <v>55000</v>
      </c>
      <c r="AG28" s="52">
        <v>7157.68</v>
      </c>
      <c r="AH28" s="52">
        <v>14635.99</v>
      </c>
      <c r="AI28" s="52">
        <f t="shared" si="5"/>
        <v>101566.93999999999</v>
      </c>
      <c r="AJ28" s="48">
        <v>877.78</v>
      </c>
      <c r="AK28" s="48">
        <v>146.30000000000001</v>
      </c>
      <c r="AL28" s="46">
        <v>0</v>
      </c>
      <c r="AM28" s="49">
        <v>1000</v>
      </c>
      <c r="AN28" s="48">
        <v>2024.08</v>
      </c>
      <c r="AO28" s="48">
        <v>2024.08</v>
      </c>
      <c r="AP28" s="48">
        <v>7.31</v>
      </c>
      <c r="AQ28" s="48">
        <v>182.87</v>
      </c>
      <c r="AR28" s="69"/>
    </row>
    <row r="29" spans="20:44" x14ac:dyDescent="0.35">
      <c r="T29" s="73"/>
      <c r="U29" s="51">
        <v>100</v>
      </c>
      <c r="V29" s="51">
        <v>10</v>
      </c>
      <c r="W29" s="54">
        <v>203.3</v>
      </c>
      <c r="X29" s="54">
        <f t="shared" si="3"/>
        <v>666.99475065616798</v>
      </c>
      <c r="Y29" s="55">
        <v>0</v>
      </c>
      <c r="Z29" s="55">
        <f t="shared" si="4"/>
        <v>0</v>
      </c>
      <c r="AA29" s="48">
        <v>19589.689999999999</v>
      </c>
      <c r="AB29" s="48">
        <v>2089.92</v>
      </c>
      <c r="AC29" s="46">
        <v>0</v>
      </c>
      <c r="AD29" s="49">
        <v>25000</v>
      </c>
      <c r="AE29" s="52">
        <v>29871</v>
      </c>
      <c r="AF29" s="49">
        <v>55000</v>
      </c>
      <c r="AG29" s="52">
        <v>7322.16</v>
      </c>
      <c r="AH29" s="52">
        <v>20164.740000000002</v>
      </c>
      <c r="AI29" s="52">
        <f t="shared" si="5"/>
        <v>104063.70999999998</v>
      </c>
      <c r="AJ29" s="48">
        <v>877.78</v>
      </c>
      <c r="AK29" s="48">
        <v>146.30000000000001</v>
      </c>
      <c r="AL29" s="46">
        <v>0</v>
      </c>
      <c r="AM29" s="49">
        <v>1000</v>
      </c>
      <c r="AN29" s="48">
        <v>2024.08</v>
      </c>
      <c r="AO29" s="48">
        <v>2024.08</v>
      </c>
      <c r="AP29" s="48">
        <v>7.31</v>
      </c>
      <c r="AQ29" s="48">
        <v>182.87</v>
      </c>
      <c r="AR29" s="69"/>
    </row>
    <row r="30" spans="20:44" x14ac:dyDescent="0.35">
      <c r="T30" s="73"/>
      <c r="AR30" s="69"/>
    </row>
    <row r="31" spans="20:44" x14ac:dyDescent="0.35">
      <c r="T31" s="73"/>
      <c r="W31" s="60">
        <f xml:space="preserve"> MAX(W10:W29)</f>
        <v>184168.5</v>
      </c>
      <c r="AR31" s="69"/>
    </row>
    <row r="32" spans="20:44" x14ac:dyDescent="0.35">
      <c r="T32" s="73"/>
      <c r="AR32" s="69"/>
    </row>
    <row r="33" spans="20:44" x14ac:dyDescent="0.35">
      <c r="T33" s="73"/>
      <c r="AR33" s="69"/>
    </row>
    <row r="34" spans="20:44" ht="15" thickBot="1" x14ac:dyDescent="0.4">
      <c r="T34" s="73"/>
      <c r="AR34" s="69"/>
    </row>
    <row r="35" spans="20:44" x14ac:dyDescent="0.35">
      <c r="T35" s="73"/>
      <c r="U35"/>
      <c r="V35"/>
      <c r="W35"/>
      <c r="X35"/>
      <c r="Y35"/>
      <c r="Z35" s="137" t="s">
        <v>241</v>
      </c>
      <c r="AA35" s="138"/>
      <c r="AB35" s="139"/>
      <c r="AC35"/>
      <c r="AD35"/>
      <c r="AE35"/>
      <c r="AF35" s="68" t="s">
        <v>247</v>
      </c>
      <c r="AG35" s="68"/>
      <c r="AR35" s="69"/>
    </row>
    <row r="36" spans="20:44" ht="15" thickBot="1" x14ac:dyDescent="0.4">
      <c r="T36" s="73"/>
      <c r="U36" s="79" t="s">
        <v>153</v>
      </c>
      <c r="V36"/>
      <c r="W36" s="70" t="s">
        <v>189</v>
      </c>
      <c r="X36" s="70"/>
      <c r="Y36"/>
      <c r="Z36" s="140"/>
      <c r="AA36" s="141"/>
      <c r="AB36" s="142"/>
      <c r="AC36"/>
      <c r="AD36"/>
      <c r="AE36" s="4" t="s">
        <v>233</v>
      </c>
      <c r="AF36" s="4" t="s">
        <v>235</v>
      </c>
      <c r="AG36" s="4" t="s">
        <v>234</v>
      </c>
      <c r="AH36" s="71" t="s">
        <v>243</v>
      </c>
      <c r="AI36" s="71" t="s">
        <v>244</v>
      </c>
      <c r="AJ36" s="72" t="s">
        <v>245</v>
      </c>
      <c r="AK36" s="71"/>
      <c r="AR36" s="69"/>
    </row>
    <row r="37" spans="20:44" x14ac:dyDescent="0.35">
      <c r="T37" s="73"/>
      <c r="AR37" s="69"/>
    </row>
    <row r="38" spans="20:44" x14ac:dyDescent="0.35">
      <c r="T38" s="73"/>
      <c r="U38" s="129" t="s">
        <v>40</v>
      </c>
      <c r="V38" s="129"/>
      <c r="W38" s="127" t="s">
        <v>39</v>
      </c>
      <c r="X38" s="127"/>
      <c r="Y38" s="127"/>
      <c r="Z38" s="127"/>
      <c r="AA38" s="130" t="s">
        <v>184</v>
      </c>
      <c r="AB38" s="130"/>
      <c r="AC38" s="130"/>
      <c r="AD38" s="130"/>
      <c r="AE38" s="130"/>
      <c r="AF38" s="130"/>
      <c r="AG38" s="130"/>
      <c r="AH38" s="130"/>
      <c r="AI38" s="130"/>
      <c r="AJ38" s="131" t="s">
        <v>186</v>
      </c>
      <c r="AK38" s="131"/>
      <c r="AL38" s="131"/>
      <c r="AM38" s="131"/>
      <c r="AN38" s="131"/>
      <c r="AO38" s="108" t="s">
        <v>192</v>
      </c>
      <c r="AP38" s="108"/>
      <c r="AQ38" s="108"/>
      <c r="AR38" s="69"/>
    </row>
    <row r="39" spans="20:44" x14ac:dyDescent="0.35">
      <c r="T39" s="73"/>
      <c r="U39" s="129"/>
      <c r="V39" s="129"/>
      <c r="W39" s="125" t="s">
        <v>30</v>
      </c>
      <c r="X39" s="125"/>
      <c r="Y39" s="126" t="s">
        <v>29</v>
      </c>
      <c r="Z39" s="126"/>
      <c r="AA39" s="122" t="s">
        <v>180</v>
      </c>
      <c r="AB39" s="122" t="s">
        <v>181</v>
      </c>
      <c r="AC39" s="122" t="s">
        <v>182</v>
      </c>
      <c r="AD39" s="122" t="s">
        <v>183</v>
      </c>
      <c r="AE39" s="122" t="s">
        <v>187</v>
      </c>
      <c r="AF39" s="122" t="s">
        <v>188</v>
      </c>
      <c r="AG39" s="122" t="s">
        <v>198</v>
      </c>
      <c r="AH39" s="122" t="s">
        <v>212</v>
      </c>
      <c r="AI39" s="122" t="s">
        <v>206</v>
      </c>
      <c r="AJ39" s="112" t="s">
        <v>180</v>
      </c>
      <c r="AK39" s="112" t="s">
        <v>181</v>
      </c>
      <c r="AL39" s="112" t="s">
        <v>182</v>
      </c>
      <c r="AM39" s="112" t="s">
        <v>183</v>
      </c>
      <c r="AN39" s="112" t="s">
        <v>207</v>
      </c>
      <c r="AO39" s="109" t="s">
        <v>193</v>
      </c>
      <c r="AP39" s="109" t="s">
        <v>190</v>
      </c>
      <c r="AQ39" s="109" t="s">
        <v>191</v>
      </c>
      <c r="AR39" s="69"/>
    </row>
    <row r="40" spans="20:44" x14ac:dyDescent="0.35">
      <c r="T40" s="73"/>
      <c r="U40" s="51" t="s">
        <v>202</v>
      </c>
      <c r="V40" s="51" t="s">
        <v>211</v>
      </c>
      <c r="W40" s="25" t="s">
        <v>205</v>
      </c>
      <c r="X40" s="25" t="s">
        <v>204</v>
      </c>
      <c r="Y40" s="24" t="s">
        <v>205</v>
      </c>
      <c r="Z40" s="24" t="s">
        <v>204</v>
      </c>
      <c r="AA40" s="122"/>
      <c r="AB40" s="122"/>
      <c r="AC40" s="122"/>
      <c r="AD40" s="122"/>
      <c r="AE40" s="122"/>
      <c r="AF40" s="122"/>
      <c r="AG40" s="122"/>
      <c r="AH40" s="122"/>
      <c r="AI40" s="122"/>
      <c r="AJ40" s="112"/>
      <c r="AK40" s="112"/>
      <c r="AL40" s="112"/>
      <c r="AM40" s="112"/>
      <c r="AN40" s="112"/>
      <c r="AO40" s="109"/>
      <c r="AP40" s="109"/>
      <c r="AQ40" s="109"/>
      <c r="AR40" s="69"/>
    </row>
    <row r="41" spans="20:44" x14ac:dyDescent="0.35">
      <c r="T41" s="73"/>
      <c r="U41" s="51">
        <v>0.01</v>
      </c>
      <c r="V41" s="51">
        <v>0.01</v>
      </c>
      <c r="W41" s="54">
        <v>21244</v>
      </c>
      <c r="X41" s="54">
        <f>W41/0.3048</f>
        <v>69698.162729658783</v>
      </c>
      <c r="Y41" s="55">
        <v>17175.7</v>
      </c>
      <c r="Z41" s="55">
        <f>Y41/0.3048</f>
        <v>56350.721784776899</v>
      </c>
      <c r="AA41" s="48">
        <v>19589.689999999999</v>
      </c>
      <c r="AB41" s="48">
        <v>2089.92</v>
      </c>
      <c r="AC41" s="46">
        <v>0</v>
      </c>
      <c r="AD41" s="49">
        <v>25000</v>
      </c>
      <c r="AE41" s="52">
        <v>320143.59999999998</v>
      </c>
      <c r="AF41" s="49">
        <v>55000</v>
      </c>
      <c r="AG41" s="52">
        <v>35017.25</v>
      </c>
      <c r="AH41" s="52">
        <v>216116.37</v>
      </c>
      <c r="AI41" s="52">
        <f t="shared" ref="AI41:AI60" si="6">AA41+AB41+AC41+AD41+AE41+AF41-AG41-AH41</f>
        <v>170689.58999999997</v>
      </c>
      <c r="AJ41" s="48">
        <v>877.78</v>
      </c>
      <c r="AK41" s="48">
        <v>146.30000000000001</v>
      </c>
      <c r="AL41" s="46">
        <v>0</v>
      </c>
      <c r="AM41" s="49">
        <v>1000</v>
      </c>
      <c r="AN41" s="48">
        <v>2024.08</v>
      </c>
      <c r="AO41" s="48">
        <v>2024.08</v>
      </c>
      <c r="AP41" s="48">
        <v>7.31</v>
      </c>
      <c r="AQ41" s="48">
        <v>182.87</v>
      </c>
      <c r="AR41" s="69"/>
    </row>
    <row r="42" spans="20:44" x14ac:dyDescent="0.35">
      <c r="T42" s="73"/>
      <c r="U42" s="51">
        <v>0.01</v>
      </c>
      <c r="V42" s="51">
        <v>0.1</v>
      </c>
      <c r="W42" s="54">
        <v>49124.800000000003</v>
      </c>
      <c r="X42" s="54">
        <f t="shared" ref="X42:X60" si="7">W42/0.3048</f>
        <v>161170.60367454067</v>
      </c>
      <c r="Y42" s="55">
        <v>87663.8</v>
      </c>
      <c r="Z42" s="55">
        <f t="shared" ref="Z42:Z60" si="8">Y42/0.3048</f>
        <v>287610.89238845144</v>
      </c>
      <c r="AA42" s="48">
        <v>19589.689999999999</v>
      </c>
      <c r="AB42" s="48">
        <v>2089.92</v>
      </c>
      <c r="AC42" s="46">
        <v>0</v>
      </c>
      <c r="AD42" s="49">
        <v>25000</v>
      </c>
      <c r="AE42" s="52">
        <v>1321047.7</v>
      </c>
      <c r="AF42" s="49">
        <v>55000</v>
      </c>
      <c r="AG42" s="52">
        <v>128445.24</v>
      </c>
      <c r="AH42" s="52">
        <v>891787.43</v>
      </c>
      <c r="AI42" s="52">
        <f t="shared" si="6"/>
        <v>402494.64</v>
      </c>
      <c r="AJ42" s="48">
        <v>877.78</v>
      </c>
      <c r="AK42" s="48">
        <v>146.30000000000001</v>
      </c>
      <c r="AL42" s="46">
        <v>0</v>
      </c>
      <c r="AM42" s="49">
        <v>1000</v>
      </c>
      <c r="AN42" s="48">
        <v>2024.08</v>
      </c>
      <c r="AO42" s="48">
        <v>2024.08</v>
      </c>
      <c r="AP42" s="48">
        <v>7.31</v>
      </c>
      <c r="AQ42" s="48">
        <v>182.87</v>
      </c>
      <c r="AR42" s="69"/>
    </row>
    <row r="43" spans="20:44" x14ac:dyDescent="0.35">
      <c r="T43" s="73"/>
      <c r="U43" s="51">
        <v>0.01</v>
      </c>
      <c r="V43" s="51">
        <v>1</v>
      </c>
      <c r="W43" s="54">
        <v>112856.1</v>
      </c>
      <c r="X43" s="54">
        <f t="shared" si="7"/>
        <v>370262.79527559056</v>
      </c>
      <c r="Y43" s="55">
        <v>0</v>
      </c>
      <c r="Z43" s="55">
        <f t="shared" si="8"/>
        <v>0</v>
      </c>
      <c r="AA43" s="48">
        <v>19589.689999999999</v>
      </c>
      <c r="AB43" s="48">
        <v>2089.92</v>
      </c>
      <c r="AC43" s="46">
        <v>0</v>
      </c>
      <c r="AD43" s="49">
        <v>25000</v>
      </c>
      <c r="AE43" s="52">
        <v>1700681.5</v>
      </c>
      <c r="AF43" s="49">
        <v>55000</v>
      </c>
      <c r="AG43" s="52">
        <v>163881.62</v>
      </c>
      <c r="AH43" s="52">
        <v>1148063.31</v>
      </c>
      <c r="AI43" s="52">
        <f t="shared" si="6"/>
        <v>490416.18000000017</v>
      </c>
      <c r="AJ43" s="48">
        <v>877.78</v>
      </c>
      <c r="AK43" s="48">
        <v>146.30000000000001</v>
      </c>
      <c r="AL43" s="46">
        <v>0</v>
      </c>
      <c r="AM43" s="49">
        <v>1000</v>
      </c>
      <c r="AN43" s="48">
        <v>2024.08</v>
      </c>
      <c r="AO43" s="48">
        <v>2024.08</v>
      </c>
      <c r="AP43" s="48">
        <v>7.31</v>
      </c>
      <c r="AQ43" s="48">
        <v>182.87</v>
      </c>
      <c r="AR43" s="69"/>
    </row>
    <row r="44" spans="20:44" x14ac:dyDescent="0.35">
      <c r="T44" s="73"/>
      <c r="U44" s="51">
        <v>0.01</v>
      </c>
      <c r="V44" s="51">
        <v>10</v>
      </c>
      <c r="W44" s="54">
        <v>188423.7</v>
      </c>
      <c r="X44" s="54">
        <f t="shared" si="7"/>
        <v>618187.99212598428</v>
      </c>
      <c r="Y44" s="55">
        <v>0</v>
      </c>
      <c r="Z44" s="55">
        <f t="shared" si="8"/>
        <v>0</v>
      </c>
      <c r="AA44" s="48">
        <v>19589.689999999999</v>
      </c>
      <c r="AB44" s="48">
        <v>2089.92</v>
      </c>
      <c r="AC44" s="46">
        <v>0</v>
      </c>
      <c r="AD44" s="49">
        <v>25000</v>
      </c>
      <c r="AE44" s="52">
        <v>2839445.7</v>
      </c>
      <c r="AF44" s="49">
        <v>55000</v>
      </c>
      <c r="AG44" s="52">
        <v>270177.96000000002</v>
      </c>
      <c r="AH44" s="52">
        <v>1916798.31</v>
      </c>
      <c r="AI44" s="52">
        <f t="shared" si="6"/>
        <v>754149.04</v>
      </c>
      <c r="AJ44" s="48">
        <v>877.78</v>
      </c>
      <c r="AK44" s="48">
        <v>146.30000000000001</v>
      </c>
      <c r="AL44" s="46">
        <v>0</v>
      </c>
      <c r="AM44" s="49">
        <v>1000</v>
      </c>
      <c r="AN44" s="48">
        <v>2024.08</v>
      </c>
      <c r="AO44" s="48">
        <v>2024.08</v>
      </c>
      <c r="AP44" s="48">
        <v>7.31</v>
      </c>
      <c r="AQ44" s="48">
        <v>182.87</v>
      </c>
      <c r="AR44" s="69"/>
    </row>
    <row r="45" spans="20:44" x14ac:dyDescent="0.35">
      <c r="T45" s="73"/>
      <c r="U45" s="51">
        <v>0.1</v>
      </c>
      <c r="V45" s="51">
        <v>0.01</v>
      </c>
      <c r="W45" s="54">
        <v>2177.1999999999998</v>
      </c>
      <c r="X45" s="54">
        <f t="shared" si="7"/>
        <v>7143.0446194225715</v>
      </c>
      <c r="Y45" s="55">
        <v>1781.9</v>
      </c>
      <c r="Z45" s="55">
        <f t="shared" si="8"/>
        <v>5846.1286089238847</v>
      </c>
      <c r="AA45" s="48">
        <v>19589.689999999999</v>
      </c>
      <c r="AB45" s="48">
        <v>2089.92</v>
      </c>
      <c r="AC45" s="46">
        <v>0</v>
      </c>
      <c r="AD45" s="49">
        <v>25000</v>
      </c>
      <c r="AE45" s="52">
        <v>32809.699999999997</v>
      </c>
      <c r="AF45" s="49">
        <v>55000</v>
      </c>
      <c r="AG45" s="52">
        <v>8196.4699999999993</v>
      </c>
      <c r="AH45" s="52">
        <v>22148.54</v>
      </c>
      <c r="AI45" s="52">
        <f t="shared" si="6"/>
        <v>104144.29999999999</v>
      </c>
      <c r="AJ45" s="48">
        <v>877.78</v>
      </c>
      <c r="AK45" s="48">
        <v>146.30000000000001</v>
      </c>
      <c r="AL45" s="46">
        <v>0</v>
      </c>
      <c r="AM45" s="49">
        <v>1000</v>
      </c>
      <c r="AN45" s="48">
        <v>2024.08</v>
      </c>
      <c r="AO45" s="48">
        <v>2024.08</v>
      </c>
      <c r="AP45" s="48">
        <v>7.31</v>
      </c>
      <c r="AQ45" s="48">
        <v>182.87</v>
      </c>
      <c r="AR45" s="69"/>
    </row>
    <row r="46" spans="20:44" x14ac:dyDescent="0.35">
      <c r="T46" s="73"/>
      <c r="U46" s="51">
        <v>0.1</v>
      </c>
      <c r="V46" s="51">
        <v>0.1</v>
      </c>
      <c r="W46" s="54">
        <v>4992.8999999999996</v>
      </c>
      <c r="X46" s="54">
        <f t="shared" si="7"/>
        <v>16380.905511811021</v>
      </c>
      <c r="Y46" s="55">
        <v>8938.2000000000007</v>
      </c>
      <c r="Z46" s="55">
        <f t="shared" si="8"/>
        <v>29324.803149606301</v>
      </c>
      <c r="AA46" s="48">
        <v>19589.689999999999</v>
      </c>
      <c r="AB46" s="48">
        <v>2089.92</v>
      </c>
      <c r="AC46" s="46">
        <v>0</v>
      </c>
      <c r="AD46" s="49">
        <v>25000</v>
      </c>
      <c r="AE46" s="52">
        <v>134693.29999999999</v>
      </c>
      <c r="AF46" s="49">
        <v>55000</v>
      </c>
      <c r="AG46" s="52">
        <v>17706.650000000001</v>
      </c>
      <c r="AH46" s="52">
        <v>90926.16</v>
      </c>
      <c r="AI46" s="52">
        <f t="shared" si="6"/>
        <v>127740.09999999998</v>
      </c>
      <c r="AJ46" s="48">
        <v>877.78</v>
      </c>
      <c r="AK46" s="48">
        <v>146.30000000000001</v>
      </c>
      <c r="AL46" s="46">
        <v>0</v>
      </c>
      <c r="AM46" s="49">
        <v>1000</v>
      </c>
      <c r="AN46" s="48">
        <v>2024.08</v>
      </c>
      <c r="AO46" s="48">
        <v>2024.08</v>
      </c>
      <c r="AP46" s="48">
        <v>7.31</v>
      </c>
      <c r="AQ46" s="48">
        <v>182.87</v>
      </c>
      <c r="AR46" s="69"/>
    </row>
    <row r="47" spans="20:44" x14ac:dyDescent="0.35">
      <c r="T47" s="73"/>
      <c r="U47" s="51">
        <v>0.1</v>
      </c>
      <c r="V47" s="51">
        <v>1</v>
      </c>
      <c r="W47" s="54">
        <v>11417.6</v>
      </c>
      <c r="X47" s="54">
        <f t="shared" si="7"/>
        <v>37459.31758530184</v>
      </c>
      <c r="Y47" s="55">
        <v>0</v>
      </c>
      <c r="Z47" s="55">
        <f t="shared" si="8"/>
        <v>0</v>
      </c>
      <c r="AA47" s="48">
        <v>19589.689999999999</v>
      </c>
      <c r="AB47" s="48">
        <v>2089.92</v>
      </c>
      <c r="AC47" s="46">
        <v>0</v>
      </c>
      <c r="AD47" s="49">
        <v>25000</v>
      </c>
      <c r="AE47" s="52">
        <v>172057.2</v>
      </c>
      <c r="AF47" s="49">
        <v>55000</v>
      </c>
      <c r="AG47" s="52">
        <v>21194.33</v>
      </c>
      <c r="AH47" s="52">
        <v>116149.06</v>
      </c>
      <c r="AI47" s="52">
        <f t="shared" si="6"/>
        <v>136393.41999999998</v>
      </c>
      <c r="AJ47" s="48">
        <v>877.78</v>
      </c>
      <c r="AK47" s="48">
        <v>146.30000000000001</v>
      </c>
      <c r="AL47" s="46">
        <v>0</v>
      </c>
      <c r="AM47" s="49">
        <v>1000</v>
      </c>
      <c r="AN47" s="48">
        <v>2024.08</v>
      </c>
      <c r="AO47" s="48">
        <v>2024.08</v>
      </c>
      <c r="AP47" s="48">
        <v>7.31</v>
      </c>
      <c r="AQ47" s="48">
        <v>182.87</v>
      </c>
      <c r="AR47" s="69"/>
    </row>
    <row r="48" spans="20:44" x14ac:dyDescent="0.35">
      <c r="T48" s="73"/>
      <c r="U48" s="51">
        <v>0.1</v>
      </c>
      <c r="V48" s="51">
        <v>10</v>
      </c>
      <c r="W48" s="54">
        <v>19013.8</v>
      </c>
      <c r="X48" s="54">
        <f t="shared" si="7"/>
        <v>62381.233595800521</v>
      </c>
      <c r="Y48" s="55">
        <v>0</v>
      </c>
      <c r="Z48" s="55">
        <f t="shared" si="8"/>
        <v>0</v>
      </c>
      <c r="AA48" s="48">
        <v>19589.689999999999</v>
      </c>
      <c r="AB48" s="48">
        <v>2089.92</v>
      </c>
      <c r="AC48" s="46">
        <v>0</v>
      </c>
      <c r="AD48" s="49">
        <v>25000</v>
      </c>
      <c r="AE48" s="52">
        <v>286528.2</v>
      </c>
      <c r="AF48" s="49">
        <v>55000</v>
      </c>
      <c r="AG48" s="52">
        <v>31879.47</v>
      </c>
      <c r="AH48" s="52">
        <v>193423.94</v>
      </c>
      <c r="AI48" s="52">
        <f t="shared" si="6"/>
        <v>162904.39999999997</v>
      </c>
      <c r="AJ48" s="48">
        <v>877.78</v>
      </c>
      <c r="AK48" s="48">
        <v>146.30000000000001</v>
      </c>
      <c r="AL48" s="46">
        <v>0</v>
      </c>
      <c r="AM48" s="49">
        <v>1000</v>
      </c>
      <c r="AN48" s="48">
        <v>2024.08</v>
      </c>
      <c r="AO48" s="48">
        <v>2024.08</v>
      </c>
      <c r="AP48" s="48">
        <v>7.31</v>
      </c>
      <c r="AQ48" s="48">
        <v>182.87</v>
      </c>
      <c r="AR48" s="69"/>
    </row>
    <row r="49" spans="20:44" x14ac:dyDescent="0.35">
      <c r="T49" s="73"/>
      <c r="U49" s="51">
        <v>1</v>
      </c>
      <c r="V49" s="51">
        <v>0.01</v>
      </c>
      <c r="W49" s="54">
        <v>270.5</v>
      </c>
      <c r="X49" s="54">
        <f t="shared" si="7"/>
        <v>887.46719160104988</v>
      </c>
      <c r="Y49" s="55">
        <v>242.5</v>
      </c>
      <c r="Z49" s="55">
        <f t="shared" si="8"/>
        <v>795.60367454068239</v>
      </c>
      <c r="AA49" s="48">
        <v>19589.689999999999</v>
      </c>
      <c r="AB49" s="48">
        <v>2089.92</v>
      </c>
      <c r="AC49" s="46">
        <v>0</v>
      </c>
      <c r="AD49" s="49">
        <v>25000</v>
      </c>
      <c r="AE49" s="52">
        <v>4076.8</v>
      </c>
      <c r="AF49" s="49">
        <v>55000</v>
      </c>
      <c r="AG49" s="52">
        <v>5514.44</v>
      </c>
      <c r="AH49" s="52">
        <v>2752.09</v>
      </c>
      <c r="AI49" s="52">
        <f t="shared" si="6"/>
        <v>97489.88</v>
      </c>
      <c r="AJ49" s="48">
        <v>877.78</v>
      </c>
      <c r="AK49" s="48">
        <v>146.30000000000001</v>
      </c>
      <c r="AL49" s="46">
        <v>0</v>
      </c>
      <c r="AM49" s="49">
        <v>1000</v>
      </c>
      <c r="AN49" s="48">
        <v>2024.08</v>
      </c>
      <c r="AO49" s="48">
        <v>2024.08</v>
      </c>
      <c r="AP49" s="48">
        <v>7.31</v>
      </c>
      <c r="AQ49" s="48">
        <v>182.87</v>
      </c>
      <c r="AR49" s="69"/>
    </row>
    <row r="50" spans="20:44" x14ac:dyDescent="0.35">
      <c r="T50" s="73"/>
      <c r="U50" s="51">
        <v>1</v>
      </c>
      <c r="V50" s="51">
        <v>0.1</v>
      </c>
      <c r="W50" s="54">
        <v>579.70000000000005</v>
      </c>
      <c r="X50" s="54">
        <f t="shared" si="7"/>
        <v>1901.9028871391076</v>
      </c>
      <c r="Y50" s="55">
        <v>1065.5999999999999</v>
      </c>
      <c r="Z50" s="55">
        <f t="shared" si="8"/>
        <v>3496.0629921259838</v>
      </c>
      <c r="AA50" s="48">
        <v>19589.689999999999</v>
      </c>
      <c r="AB50" s="48">
        <v>2089.92</v>
      </c>
      <c r="AC50" s="46">
        <v>0</v>
      </c>
      <c r="AD50" s="49">
        <v>25000</v>
      </c>
      <c r="AE50" s="52">
        <v>16058</v>
      </c>
      <c r="AF50" s="49">
        <v>55000</v>
      </c>
      <c r="AG50" s="52">
        <v>6632.81</v>
      </c>
      <c r="AH50" s="52">
        <v>10840.13</v>
      </c>
      <c r="AI50" s="52">
        <f t="shared" si="6"/>
        <v>100264.67</v>
      </c>
      <c r="AJ50" s="48">
        <v>877.78</v>
      </c>
      <c r="AK50" s="48">
        <v>146.30000000000001</v>
      </c>
      <c r="AL50" s="46">
        <v>0</v>
      </c>
      <c r="AM50" s="49">
        <v>1000</v>
      </c>
      <c r="AN50" s="48">
        <v>2024.08</v>
      </c>
      <c r="AO50" s="48">
        <v>2024.08</v>
      </c>
      <c r="AP50" s="48">
        <v>7.31</v>
      </c>
      <c r="AQ50" s="48">
        <v>182.87</v>
      </c>
      <c r="AR50" s="69"/>
    </row>
    <row r="51" spans="20:44" x14ac:dyDescent="0.35">
      <c r="T51" s="73"/>
      <c r="U51" s="51">
        <v>1</v>
      </c>
      <c r="V51" s="51">
        <v>1</v>
      </c>
      <c r="W51" s="54">
        <v>1273.8</v>
      </c>
      <c r="X51" s="54">
        <f t="shared" si="7"/>
        <v>4179.1338582677163</v>
      </c>
      <c r="Y51" s="55">
        <v>0</v>
      </c>
      <c r="Z51" s="55">
        <f t="shared" si="8"/>
        <v>0</v>
      </c>
      <c r="AA51" s="48">
        <v>19589.689999999999</v>
      </c>
      <c r="AB51" s="48">
        <v>2089.92</v>
      </c>
      <c r="AC51" s="46">
        <v>0</v>
      </c>
      <c r="AD51" s="49">
        <v>25000</v>
      </c>
      <c r="AE51" s="52">
        <v>19195.400000000001</v>
      </c>
      <c r="AF51" s="49">
        <v>55000</v>
      </c>
      <c r="AG51" s="52">
        <v>6925.67</v>
      </c>
      <c r="AH51" s="52">
        <v>12958.06</v>
      </c>
      <c r="AI51" s="52">
        <f t="shared" si="6"/>
        <v>100991.28000000001</v>
      </c>
      <c r="AJ51" s="48">
        <v>877.78</v>
      </c>
      <c r="AK51" s="48">
        <v>146.30000000000001</v>
      </c>
      <c r="AL51" s="46">
        <v>0</v>
      </c>
      <c r="AM51" s="49">
        <v>1000</v>
      </c>
      <c r="AN51" s="48">
        <v>2024.08</v>
      </c>
      <c r="AO51" s="48">
        <v>2024.08</v>
      </c>
      <c r="AP51" s="48">
        <v>7.31</v>
      </c>
      <c r="AQ51" s="48">
        <v>182.87</v>
      </c>
      <c r="AR51" s="69"/>
    </row>
    <row r="52" spans="20:44" x14ac:dyDescent="0.35">
      <c r="T52" s="73"/>
      <c r="U52" s="51">
        <v>1</v>
      </c>
      <c r="V52" s="51">
        <v>10</v>
      </c>
      <c r="W52" s="54">
        <v>2072.8000000000002</v>
      </c>
      <c r="X52" s="54">
        <f t="shared" si="7"/>
        <v>6800.524934383202</v>
      </c>
      <c r="Y52" s="55">
        <v>0</v>
      </c>
      <c r="Z52" s="55">
        <f t="shared" si="8"/>
        <v>0</v>
      </c>
      <c r="AA52" s="48">
        <v>19589.689999999999</v>
      </c>
      <c r="AB52" s="48">
        <v>2089.92</v>
      </c>
      <c r="AC52" s="46">
        <v>0</v>
      </c>
      <c r="AD52" s="49">
        <v>25000</v>
      </c>
      <c r="AE52" s="52">
        <v>31236.799999999999</v>
      </c>
      <c r="AF52" s="49">
        <v>55000</v>
      </c>
      <c r="AG52" s="52">
        <v>8049.65</v>
      </c>
      <c r="AH52" s="52">
        <v>21086.74</v>
      </c>
      <c r="AI52" s="52">
        <f t="shared" si="6"/>
        <v>103780.02</v>
      </c>
      <c r="AJ52" s="48">
        <v>877.78</v>
      </c>
      <c r="AK52" s="48">
        <v>146.30000000000001</v>
      </c>
      <c r="AL52" s="46">
        <v>0</v>
      </c>
      <c r="AM52" s="49">
        <v>1000</v>
      </c>
      <c r="AN52" s="48">
        <v>2024.08</v>
      </c>
      <c r="AO52" s="48">
        <v>2024.08</v>
      </c>
      <c r="AP52" s="48">
        <v>7.31</v>
      </c>
      <c r="AQ52" s="48">
        <v>182.87</v>
      </c>
      <c r="AR52" s="69"/>
    </row>
    <row r="53" spans="20:44" x14ac:dyDescent="0.35">
      <c r="T53" s="73"/>
      <c r="U53" s="51">
        <v>10</v>
      </c>
      <c r="V53" s="51">
        <v>0.01</v>
      </c>
      <c r="W53" s="54">
        <v>79.900000000000006</v>
      </c>
      <c r="X53" s="54">
        <f t="shared" si="7"/>
        <v>262.13910761154858</v>
      </c>
      <c r="Y53" s="55">
        <v>88.6</v>
      </c>
      <c r="Z53" s="55">
        <f t="shared" si="8"/>
        <v>290.68241469816269</v>
      </c>
      <c r="AA53" s="48">
        <v>19589.689999999999</v>
      </c>
      <c r="AB53" s="48">
        <v>2089.92</v>
      </c>
      <c r="AC53" s="46">
        <v>0</v>
      </c>
      <c r="AD53" s="49">
        <v>25000</v>
      </c>
      <c r="AE53" s="52">
        <v>1334.2</v>
      </c>
      <c r="AF53" s="49">
        <v>55000</v>
      </c>
      <c r="AG53" s="52">
        <v>5258.44</v>
      </c>
      <c r="AH53" s="52">
        <v>900.67</v>
      </c>
      <c r="AI53" s="52">
        <f t="shared" si="6"/>
        <v>96854.7</v>
      </c>
      <c r="AJ53" s="48">
        <v>877.78</v>
      </c>
      <c r="AK53" s="48">
        <v>146.30000000000001</v>
      </c>
      <c r="AL53" s="46">
        <v>0</v>
      </c>
      <c r="AM53" s="49">
        <v>1000</v>
      </c>
      <c r="AN53" s="48">
        <v>2024.08</v>
      </c>
      <c r="AO53" s="48">
        <v>2024.08</v>
      </c>
      <c r="AP53" s="48">
        <v>7.31</v>
      </c>
      <c r="AQ53" s="48">
        <v>182.87</v>
      </c>
      <c r="AR53" s="69"/>
    </row>
    <row r="54" spans="20:44" x14ac:dyDescent="0.35">
      <c r="T54" s="73"/>
      <c r="U54" s="51">
        <v>10</v>
      </c>
      <c r="V54" s="51">
        <v>0.1</v>
      </c>
      <c r="W54" s="54">
        <v>138.4</v>
      </c>
      <c r="X54" s="54">
        <f t="shared" si="7"/>
        <v>454.06824146981626</v>
      </c>
      <c r="Y54" s="55">
        <v>278.3</v>
      </c>
      <c r="Z54" s="55">
        <f t="shared" si="8"/>
        <v>913.05774278215222</v>
      </c>
      <c r="AA54" s="48">
        <v>19589.689999999999</v>
      </c>
      <c r="AB54" s="48">
        <v>2089.92</v>
      </c>
      <c r="AC54" s="46">
        <v>0</v>
      </c>
      <c r="AD54" s="49">
        <v>25000</v>
      </c>
      <c r="AE54" s="52">
        <v>4194.3999999999996</v>
      </c>
      <c r="AF54" s="49">
        <v>55000</v>
      </c>
      <c r="AG54" s="52">
        <v>5525.42</v>
      </c>
      <c r="AH54" s="52">
        <v>2831.47</v>
      </c>
      <c r="AI54" s="52">
        <f t="shared" si="6"/>
        <v>97517.12000000001</v>
      </c>
      <c r="AJ54" s="48">
        <v>877.78</v>
      </c>
      <c r="AK54" s="48">
        <v>146.30000000000001</v>
      </c>
      <c r="AL54" s="46">
        <v>0</v>
      </c>
      <c r="AM54" s="49">
        <v>1000</v>
      </c>
      <c r="AN54" s="48">
        <v>2024.08</v>
      </c>
      <c r="AO54" s="48">
        <v>2024.08</v>
      </c>
      <c r="AP54" s="48">
        <v>7.31</v>
      </c>
      <c r="AQ54" s="48">
        <v>182.87</v>
      </c>
      <c r="AR54" s="69"/>
    </row>
    <row r="55" spans="20:44" x14ac:dyDescent="0.35">
      <c r="T55" s="73"/>
      <c r="U55" s="51">
        <v>10</v>
      </c>
      <c r="V55" s="51">
        <v>1</v>
      </c>
      <c r="W55" s="54">
        <v>259.39999999999998</v>
      </c>
      <c r="X55" s="54">
        <f t="shared" si="7"/>
        <v>851.04986876640407</v>
      </c>
      <c r="Y55" s="55">
        <v>0</v>
      </c>
      <c r="Z55" s="55">
        <f t="shared" si="8"/>
        <v>0</v>
      </c>
      <c r="AA55" s="48">
        <v>19589.689999999999</v>
      </c>
      <c r="AB55" s="48">
        <v>2089.92</v>
      </c>
      <c r="AC55" s="46">
        <v>0</v>
      </c>
      <c r="AD55" s="49">
        <v>25000</v>
      </c>
      <c r="AE55" s="52">
        <v>3908.8</v>
      </c>
      <c r="AF55" s="49">
        <v>55000</v>
      </c>
      <c r="AG55" s="52">
        <v>5498.76</v>
      </c>
      <c r="AH55" s="52">
        <v>2638.68</v>
      </c>
      <c r="AI55" s="52">
        <f t="shared" si="6"/>
        <v>97450.970000000016</v>
      </c>
      <c r="AJ55" s="48">
        <v>877.78</v>
      </c>
      <c r="AK55" s="48">
        <v>146.30000000000001</v>
      </c>
      <c r="AL55" s="46">
        <v>0</v>
      </c>
      <c r="AM55" s="49">
        <v>1000</v>
      </c>
      <c r="AN55" s="48">
        <v>2024.08</v>
      </c>
      <c r="AO55" s="48">
        <v>2024.08</v>
      </c>
      <c r="AP55" s="48">
        <v>7.31</v>
      </c>
      <c r="AQ55" s="48">
        <v>182.87</v>
      </c>
      <c r="AR55" s="69"/>
    </row>
    <row r="56" spans="20:44" x14ac:dyDescent="0.35">
      <c r="T56" s="73"/>
      <c r="U56" s="51">
        <v>10</v>
      </c>
      <c r="V56" s="51">
        <v>10</v>
      </c>
      <c r="W56" s="54">
        <v>378.7</v>
      </c>
      <c r="X56" s="54">
        <f t="shared" si="7"/>
        <v>1242.4540682414697</v>
      </c>
      <c r="Y56" s="55">
        <v>0</v>
      </c>
      <c r="Z56" s="55">
        <f t="shared" si="8"/>
        <v>0</v>
      </c>
      <c r="AA56" s="48">
        <v>19589.689999999999</v>
      </c>
      <c r="AB56" s="48">
        <v>2089.92</v>
      </c>
      <c r="AC56" s="46">
        <v>0</v>
      </c>
      <c r="AD56" s="49">
        <v>25000</v>
      </c>
      <c r="AE56" s="52">
        <v>5707.8</v>
      </c>
      <c r="AF56" s="49">
        <v>55000</v>
      </c>
      <c r="AG56" s="52">
        <v>5666.68</v>
      </c>
      <c r="AH56" s="52">
        <v>3853.11</v>
      </c>
      <c r="AI56" s="52">
        <f t="shared" si="6"/>
        <v>97867.62000000001</v>
      </c>
      <c r="AJ56" s="48">
        <v>877.78</v>
      </c>
      <c r="AK56" s="48">
        <v>146.30000000000001</v>
      </c>
      <c r="AL56" s="46">
        <v>0</v>
      </c>
      <c r="AM56" s="49">
        <v>1000</v>
      </c>
      <c r="AN56" s="48">
        <v>2024.08</v>
      </c>
      <c r="AO56" s="48">
        <v>2024.08</v>
      </c>
      <c r="AP56" s="48">
        <v>7.31</v>
      </c>
      <c r="AQ56" s="48">
        <v>182.87</v>
      </c>
      <c r="AR56" s="69"/>
    </row>
    <row r="57" spans="20:44" x14ac:dyDescent="0.35">
      <c r="T57" s="73"/>
      <c r="U57" s="51">
        <v>100</v>
      </c>
      <c r="V57" s="51">
        <v>0.01</v>
      </c>
      <c r="W57" s="54">
        <v>60.8</v>
      </c>
      <c r="X57" s="54">
        <f t="shared" si="7"/>
        <v>199.47506561679788</v>
      </c>
      <c r="Y57" s="55">
        <v>73.2</v>
      </c>
      <c r="Z57" s="55">
        <f t="shared" si="8"/>
        <v>240.15748031496062</v>
      </c>
      <c r="AA57" s="48">
        <v>19589.689999999999</v>
      </c>
      <c r="AB57" s="48">
        <v>2089.92</v>
      </c>
      <c r="AC57" s="46">
        <v>0</v>
      </c>
      <c r="AD57" s="49">
        <v>25000</v>
      </c>
      <c r="AE57" s="52">
        <v>1102.5</v>
      </c>
      <c r="AF57" s="49">
        <v>55000</v>
      </c>
      <c r="AG57" s="52">
        <v>5236.8100000000004</v>
      </c>
      <c r="AH57" s="52">
        <v>744.25</v>
      </c>
      <c r="AI57" s="52">
        <f t="shared" si="6"/>
        <v>96801.05</v>
      </c>
      <c r="AJ57" s="48">
        <v>877.78</v>
      </c>
      <c r="AK57" s="48">
        <v>146.30000000000001</v>
      </c>
      <c r="AL57" s="46">
        <v>0</v>
      </c>
      <c r="AM57" s="49">
        <v>1000</v>
      </c>
      <c r="AN57" s="48">
        <v>2024.08</v>
      </c>
      <c r="AO57" s="48">
        <v>2024.08</v>
      </c>
      <c r="AP57" s="48">
        <v>7.31</v>
      </c>
      <c r="AQ57" s="48">
        <v>182.87</v>
      </c>
      <c r="AR57" s="69"/>
    </row>
    <row r="58" spans="20:44" x14ac:dyDescent="0.35">
      <c r="T58" s="73"/>
      <c r="U58" s="51">
        <v>100</v>
      </c>
      <c r="V58" s="51">
        <v>0.1</v>
      </c>
      <c r="W58" s="54">
        <v>94.2</v>
      </c>
      <c r="X58" s="54">
        <f t="shared" si="7"/>
        <v>309.05511811023621</v>
      </c>
      <c r="Y58" s="55">
        <v>199.6</v>
      </c>
      <c r="Z58" s="55">
        <f t="shared" si="8"/>
        <v>654.85564304461934</v>
      </c>
      <c r="AA58" s="48">
        <v>19589.689999999999</v>
      </c>
      <c r="AB58" s="48">
        <v>2089.92</v>
      </c>
      <c r="AC58" s="46">
        <v>0</v>
      </c>
      <c r="AD58" s="49">
        <v>25000</v>
      </c>
      <c r="AE58" s="52">
        <v>3007.9</v>
      </c>
      <c r="AF58" s="49">
        <v>55000</v>
      </c>
      <c r="AG58" s="52">
        <v>5414.67</v>
      </c>
      <c r="AH58" s="52">
        <v>2030.52</v>
      </c>
      <c r="AI58" s="52">
        <f t="shared" si="6"/>
        <v>97242.32</v>
      </c>
      <c r="AJ58" s="48">
        <v>877.78</v>
      </c>
      <c r="AK58" s="48">
        <v>146.30000000000001</v>
      </c>
      <c r="AL58" s="46">
        <v>0</v>
      </c>
      <c r="AM58" s="49">
        <v>1000</v>
      </c>
      <c r="AN58" s="48">
        <v>2024.08</v>
      </c>
      <c r="AO58" s="48">
        <v>2024.08</v>
      </c>
      <c r="AP58" s="48">
        <v>7.31</v>
      </c>
      <c r="AQ58" s="48">
        <v>182.87</v>
      </c>
      <c r="AR58" s="69"/>
    </row>
    <row r="59" spans="20:44" x14ac:dyDescent="0.35">
      <c r="T59" s="73"/>
      <c r="U59" s="51">
        <v>100</v>
      </c>
      <c r="V59" s="51">
        <v>1</v>
      </c>
      <c r="W59" s="54">
        <v>157.9</v>
      </c>
      <c r="X59" s="54">
        <f t="shared" si="7"/>
        <v>518.04461942257217</v>
      </c>
      <c r="Y59" s="55">
        <v>0</v>
      </c>
      <c r="Z59" s="55">
        <f t="shared" si="8"/>
        <v>0</v>
      </c>
      <c r="AA59" s="48">
        <v>19589.689999999999</v>
      </c>
      <c r="AB59" s="48">
        <v>2089.92</v>
      </c>
      <c r="AC59" s="46">
        <v>0</v>
      </c>
      <c r="AD59" s="49">
        <v>25000</v>
      </c>
      <c r="AE59" s="52">
        <v>2367.4</v>
      </c>
      <c r="AF59" s="49">
        <v>55000</v>
      </c>
      <c r="AG59" s="52">
        <v>5354.88</v>
      </c>
      <c r="AH59" s="52">
        <v>1598.14</v>
      </c>
      <c r="AI59" s="52">
        <f t="shared" si="6"/>
        <v>97093.99</v>
      </c>
      <c r="AJ59" s="48">
        <v>877.78</v>
      </c>
      <c r="AK59" s="48">
        <v>146.30000000000001</v>
      </c>
      <c r="AL59" s="46">
        <v>0</v>
      </c>
      <c r="AM59" s="49">
        <v>1000</v>
      </c>
      <c r="AN59" s="48">
        <v>2024.08</v>
      </c>
      <c r="AO59" s="48">
        <v>2024.08</v>
      </c>
      <c r="AP59" s="48">
        <v>7.31</v>
      </c>
      <c r="AQ59" s="48">
        <v>182.87</v>
      </c>
      <c r="AR59" s="69"/>
    </row>
    <row r="60" spans="20:44" x14ac:dyDescent="0.35">
      <c r="T60" s="73"/>
      <c r="U60" s="51">
        <v>100</v>
      </c>
      <c r="V60" s="51">
        <v>10</v>
      </c>
      <c r="W60" s="54">
        <v>209.3</v>
      </c>
      <c r="X60" s="54">
        <f t="shared" si="7"/>
        <v>686.67979002624668</v>
      </c>
      <c r="Y60" s="55">
        <v>0</v>
      </c>
      <c r="Z60" s="55">
        <f t="shared" si="8"/>
        <v>0</v>
      </c>
      <c r="AA60" s="48">
        <v>19589.689999999999</v>
      </c>
      <c r="AB60" s="48">
        <v>2089.92</v>
      </c>
      <c r="AC60" s="46">
        <v>0</v>
      </c>
      <c r="AD60" s="49">
        <v>25000</v>
      </c>
      <c r="AE60" s="52">
        <v>3154.9</v>
      </c>
      <c r="AF60" s="49">
        <v>55000</v>
      </c>
      <c r="AG60" s="52">
        <v>5428.39</v>
      </c>
      <c r="AH60" s="52">
        <v>2129.75</v>
      </c>
      <c r="AI60" s="52">
        <f t="shared" si="6"/>
        <v>97276.37000000001</v>
      </c>
      <c r="AJ60" s="48">
        <v>877.78</v>
      </c>
      <c r="AK60" s="48">
        <v>146.30000000000001</v>
      </c>
      <c r="AL60" s="46">
        <v>0</v>
      </c>
      <c r="AM60" s="49">
        <v>1000</v>
      </c>
      <c r="AN60" s="48">
        <v>2024.08</v>
      </c>
      <c r="AO60" s="48">
        <v>2024.08</v>
      </c>
      <c r="AP60" s="48">
        <v>7.31</v>
      </c>
      <c r="AQ60" s="48">
        <v>182.87</v>
      </c>
      <c r="AR60" s="69"/>
    </row>
    <row r="61" spans="20:44" x14ac:dyDescent="0.35">
      <c r="T61" s="73"/>
      <c r="AR61" s="69"/>
    </row>
    <row r="62" spans="20:44" x14ac:dyDescent="0.35">
      <c r="T62" s="73"/>
      <c r="AR62" s="69"/>
    </row>
    <row r="63" spans="20:44" x14ac:dyDescent="0.35">
      <c r="T63" s="73"/>
      <c r="AR63" s="69"/>
    </row>
    <row r="64" spans="20:44" ht="15" thickBot="1" x14ac:dyDescent="0.4">
      <c r="T64" s="73"/>
      <c r="AR64" s="69"/>
    </row>
    <row r="65" spans="20:44" x14ac:dyDescent="0.35">
      <c r="T65" s="73"/>
      <c r="U65"/>
      <c r="V65"/>
      <c r="W65"/>
      <c r="X65"/>
      <c r="Y65"/>
      <c r="Z65" s="137" t="s">
        <v>239</v>
      </c>
      <c r="AA65" s="138"/>
      <c r="AB65" s="139"/>
      <c r="AC65"/>
      <c r="AD65"/>
      <c r="AE65"/>
      <c r="AF65" s="68" t="s">
        <v>246</v>
      </c>
      <c r="AG65" s="68"/>
      <c r="AR65" s="69"/>
    </row>
    <row r="66" spans="20:44" ht="15" thickBot="1" x14ac:dyDescent="0.4">
      <c r="T66" s="73"/>
      <c r="U66" s="79" t="s">
        <v>153</v>
      </c>
      <c r="V66"/>
      <c r="W66" s="70" t="s">
        <v>189</v>
      </c>
      <c r="X66" s="70"/>
      <c r="Y66"/>
      <c r="Z66" s="140"/>
      <c r="AA66" s="141"/>
      <c r="AB66" s="142"/>
      <c r="AC66"/>
      <c r="AD66"/>
      <c r="AE66" s="4" t="s">
        <v>233</v>
      </c>
      <c r="AF66" s="4" t="s">
        <v>235</v>
      </c>
      <c r="AG66" s="4" t="s">
        <v>234</v>
      </c>
      <c r="AH66" s="71" t="s">
        <v>236</v>
      </c>
      <c r="AI66" s="71" t="s">
        <v>237</v>
      </c>
      <c r="AJ66" s="72" t="s">
        <v>238</v>
      </c>
      <c r="AK66" s="71"/>
      <c r="AL66" s="66" t="s">
        <v>248</v>
      </c>
      <c r="AM66" s="67"/>
      <c r="AN66" s="67"/>
      <c r="AO66" s="67"/>
      <c r="AR66" s="69"/>
    </row>
    <row r="67" spans="20:44" x14ac:dyDescent="0.35">
      <c r="T67" s="73"/>
      <c r="AR67" s="69"/>
    </row>
    <row r="68" spans="20:44" x14ac:dyDescent="0.35">
      <c r="T68" s="73"/>
      <c r="U68" s="129" t="s">
        <v>40</v>
      </c>
      <c r="V68" s="129"/>
      <c r="W68" s="127" t="s">
        <v>39</v>
      </c>
      <c r="X68" s="127"/>
      <c r="Y68" s="127"/>
      <c r="Z68" s="127"/>
      <c r="AA68" s="130" t="s">
        <v>184</v>
      </c>
      <c r="AB68" s="130"/>
      <c r="AC68" s="130"/>
      <c r="AD68" s="130"/>
      <c r="AE68" s="130"/>
      <c r="AF68" s="130"/>
      <c r="AG68" s="130"/>
      <c r="AH68" s="130"/>
      <c r="AI68" s="130"/>
      <c r="AJ68" s="131" t="s">
        <v>186</v>
      </c>
      <c r="AK68" s="131"/>
      <c r="AL68" s="131"/>
      <c r="AM68" s="131"/>
      <c r="AN68" s="131"/>
      <c r="AO68" s="108" t="s">
        <v>192</v>
      </c>
      <c r="AP68" s="108"/>
      <c r="AQ68" s="108"/>
      <c r="AR68" s="69"/>
    </row>
    <row r="69" spans="20:44" x14ac:dyDescent="0.35">
      <c r="T69" s="73"/>
      <c r="U69" s="129"/>
      <c r="V69" s="129"/>
      <c r="W69" s="125" t="s">
        <v>30</v>
      </c>
      <c r="X69" s="125"/>
      <c r="Y69" s="126" t="s">
        <v>29</v>
      </c>
      <c r="Z69" s="126"/>
      <c r="AA69" s="122" t="s">
        <v>180</v>
      </c>
      <c r="AB69" s="122" t="s">
        <v>181</v>
      </c>
      <c r="AC69" s="122" t="s">
        <v>182</v>
      </c>
      <c r="AD69" s="122" t="s">
        <v>183</v>
      </c>
      <c r="AE69" s="122" t="s">
        <v>187</v>
      </c>
      <c r="AF69" s="122" t="s">
        <v>188</v>
      </c>
      <c r="AG69" s="122" t="s">
        <v>198</v>
      </c>
      <c r="AH69" s="122" t="s">
        <v>212</v>
      </c>
      <c r="AI69" s="122" t="s">
        <v>206</v>
      </c>
      <c r="AJ69" s="112" t="s">
        <v>180</v>
      </c>
      <c r="AK69" s="112" t="s">
        <v>181</v>
      </c>
      <c r="AL69" s="112" t="s">
        <v>182</v>
      </c>
      <c r="AM69" s="112" t="s">
        <v>183</v>
      </c>
      <c r="AN69" s="112" t="s">
        <v>207</v>
      </c>
      <c r="AO69" s="109" t="s">
        <v>193</v>
      </c>
      <c r="AP69" s="109" t="s">
        <v>190</v>
      </c>
      <c r="AQ69" s="109" t="s">
        <v>191</v>
      </c>
      <c r="AR69" s="69"/>
    </row>
    <row r="70" spans="20:44" x14ac:dyDescent="0.35">
      <c r="T70" s="73"/>
      <c r="U70" s="51" t="s">
        <v>202</v>
      </c>
      <c r="V70" s="51" t="s">
        <v>211</v>
      </c>
      <c r="W70" s="25" t="s">
        <v>205</v>
      </c>
      <c r="X70" s="25" t="s">
        <v>204</v>
      </c>
      <c r="Y70" s="24" t="s">
        <v>205</v>
      </c>
      <c r="Z70" s="24" t="s">
        <v>204</v>
      </c>
      <c r="AA70" s="122"/>
      <c r="AB70" s="122"/>
      <c r="AC70" s="122"/>
      <c r="AD70" s="122"/>
      <c r="AE70" s="122"/>
      <c r="AF70" s="122"/>
      <c r="AG70" s="122"/>
      <c r="AH70" s="122"/>
      <c r="AI70" s="122"/>
      <c r="AJ70" s="112"/>
      <c r="AK70" s="112"/>
      <c r="AL70" s="112"/>
      <c r="AM70" s="112"/>
      <c r="AN70" s="112"/>
      <c r="AO70" s="109"/>
      <c r="AP70" s="109"/>
      <c r="AQ70" s="109"/>
      <c r="AR70" s="69"/>
    </row>
    <row r="71" spans="20:44" x14ac:dyDescent="0.35">
      <c r="T71" s="73"/>
      <c r="U71" s="51">
        <v>0.01</v>
      </c>
      <c r="V71" s="51">
        <v>0.01</v>
      </c>
      <c r="W71" s="54">
        <v>34735.9</v>
      </c>
      <c r="X71" s="54">
        <f>W71/0.3048</f>
        <v>113962.92650918635</v>
      </c>
      <c r="Y71" s="55">
        <v>20089.2</v>
      </c>
      <c r="Z71" s="55">
        <f>Y71/0.3048</f>
        <v>65909.448818897639</v>
      </c>
      <c r="AA71" s="48">
        <v>19589.689999999999</v>
      </c>
      <c r="AB71" s="48">
        <v>2089.92</v>
      </c>
      <c r="AC71" s="46">
        <v>0</v>
      </c>
      <c r="AD71" s="49">
        <v>25000</v>
      </c>
      <c r="AE71" s="52">
        <v>9123011</v>
      </c>
      <c r="AF71" s="49">
        <v>55000</v>
      </c>
      <c r="AG71" s="52">
        <v>856708.52</v>
      </c>
      <c r="AH71" s="52">
        <v>6158586.5300000003</v>
      </c>
      <c r="AI71" s="52">
        <f t="shared" ref="AI71:AI90" si="9">AA71+AB71+AC71+AD71+AE71+AF71-AG71-AH71</f>
        <v>2209395.5599999996</v>
      </c>
      <c r="AJ71" s="48">
        <v>877.78</v>
      </c>
      <c r="AK71" s="48">
        <v>146.30000000000001</v>
      </c>
      <c r="AL71" s="46">
        <v>0</v>
      </c>
      <c r="AM71" s="49">
        <v>1000</v>
      </c>
      <c r="AN71" s="48">
        <v>2024.08</v>
      </c>
      <c r="AO71" s="48">
        <v>2024.08</v>
      </c>
      <c r="AP71" s="48">
        <v>7.31</v>
      </c>
      <c r="AQ71" s="48">
        <v>182.87</v>
      </c>
      <c r="AR71" s="69"/>
    </row>
    <row r="72" spans="20:44" x14ac:dyDescent="0.35">
      <c r="T72" s="73"/>
      <c r="U72" s="51">
        <v>0.01</v>
      </c>
      <c r="V72" s="51">
        <v>0.1</v>
      </c>
      <c r="W72" s="54">
        <v>77691.600000000006</v>
      </c>
      <c r="X72" s="54">
        <f t="shared" ref="X72:X90" si="10">W72/0.3048</f>
        <v>254893.70078740158</v>
      </c>
      <c r="Y72" s="55">
        <v>160634.79999999999</v>
      </c>
      <c r="Z72" s="55">
        <f t="shared" ref="Z72:Z90" si="11">Y72/0.3048</f>
        <v>527017.06036745396</v>
      </c>
      <c r="AA72" s="48">
        <v>19589.689999999999</v>
      </c>
      <c r="AB72" s="48">
        <v>2089.92</v>
      </c>
      <c r="AC72" s="46">
        <v>0</v>
      </c>
      <c r="AD72" s="49">
        <v>25000</v>
      </c>
      <c r="AE72" s="52">
        <v>42189028</v>
      </c>
      <c r="AF72" s="49">
        <v>55000</v>
      </c>
      <c r="AG72" s="52">
        <v>3943209.34</v>
      </c>
      <c r="AH72" s="52">
        <v>28480156.34</v>
      </c>
      <c r="AI72" s="52">
        <f t="shared" si="9"/>
        <v>9867341.929999996</v>
      </c>
      <c r="AJ72" s="48">
        <v>877.78</v>
      </c>
      <c r="AK72" s="48">
        <v>146.30000000000001</v>
      </c>
      <c r="AL72" s="46">
        <v>0</v>
      </c>
      <c r="AM72" s="49">
        <v>1000</v>
      </c>
      <c r="AN72" s="48">
        <v>2024.08</v>
      </c>
      <c r="AO72" s="48">
        <v>2024.08</v>
      </c>
      <c r="AP72" s="48">
        <v>7.31</v>
      </c>
      <c r="AQ72" s="48">
        <v>182.87</v>
      </c>
      <c r="AR72" s="69"/>
    </row>
    <row r="73" spans="20:44" x14ac:dyDescent="0.35">
      <c r="T73" s="73"/>
      <c r="U73" s="51">
        <v>0.01</v>
      </c>
      <c r="V73" s="51">
        <v>1</v>
      </c>
      <c r="W73" s="54">
        <v>193641.9</v>
      </c>
      <c r="X73" s="54">
        <f t="shared" si="10"/>
        <v>635308.0708661417</v>
      </c>
      <c r="Y73" s="55">
        <v>0</v>
      </c>
      <c r="Z73" s="55">
        <f t="shared" si="11"/>
        <v>0</v>
      </c>
      <c r="AA73" s="48">
        <v>19589.689999999999</v>
      </c>
      <c r="AB73" s="48">
        <v>2089.92</v>
      </c>
      <c r="AC73" s="46">
        <v>0</v>
      </c>
      <c r="AD73" s="49">
        <v>25000</v>
      </c>
      <c r="AE73" s="52">
        <v>50858008</v>
      </c>
      <c r="AF73" s="49">
        <v>55000</v>
      </c>
      <c r="AG73" s="52">
        <v>4752403.07</v>
      </c>
      <c r="AH73" s="52">
        <v>34332244.369999997</v>
      </c>
      <c r="AI73" s="52">
        <f t="shared" si="9"/>
        <v>11875040.170000002</v>
      </c>
      <c r="AJ73" s="48">
        <v>877.78</v>
      </c>
      <c r="AK73" s="48">
        <v>146.30000000000001</v>
      </c>
      <c r="AL73" s="46">
        <v>0</v>
      </c>
      <c r="AM73" s="49">
        <v>1000</v>
      </c>
      <c r="AN73" s="48">
        <v>2024.08</v>
      </c>
      <c r="AO73" s="48">
        <v>2024.08</v>
      </c>
      <c r="AP73" s="48">
        <v>7.31</v>
      </c>
      <c r="AQ73" s="48">
        <v>182.87</v>
      </c>
      <c r="AR73" s="69"/>
    </row>
    <row r="74" spans="20:44" x14ac:dyDescent="0.35">
      <c r="T74" s="73"/>
      <c r="U74" s="51">
        <v>0.01</v>
      </c>
      <c r="V74" s="51">
        <v>10</v>
      </c>
      <c r="W74" s="54">
        <v>379962.5</v>
      </c>
      <c r="X74" s="54">
        <f t="shared" si="10"/>
        <v>1246596.1286089239</v>
      </c>
      <c r="Y74" s="55">
        <v>0</v>
      </c>
      <c r="Z74" s="55">
        <f t="shared" si="11"/>
        <v>0</v>
      </c>
      <c r="AA74" s="48">
        <v>19589.689999999999</v>
      </c>
      <c r="AB74" s="48">
        <v>2089.92</v>
      </c>
      <c r="AC74" s="46">
        <v>0</v>
      </c>
      <c r="AD74" s="49">
        <v>25000</v>
      </c>
      <c r="AE74" s="52">
        <v>99793134</v>
      </c>
      <c r="AF74" s="49">
        <v>55000</v>
      </c>
      <c r="AG74" s="52">
        <v>9320183.5299999993</v>
      </c>
      <c r="AH74" s="52">
        <v>67366426.599999994</v>
      </c>
      <c r="AI74" s="52">
        <f t="shared" si="9"/>
        <v>23208203.480000004</v>
      </c>
      <c r="AJ74" s="48">
        <v>877.78</v>
      </c>
      <c r="AK74" s="48">
        <v>146.30000000000001</v>
      </c>
      <c r="AL74" s="46">
        <v>0</v>
      </c>
      <c r="AM74" s="49">
        <v>1000</v>
      </c>
      <c r="AN74" s="48">
        <v>2024.08</v>
      </c>
      <c r="AO74" s="48">
        <v>2024.08</v>
      </c>
      <c r="AP74" s="48">
        <v>7.31</v>
      </c>
      <c r="AQ74" s="48">
        <v>182.87</v>
      </c>
      <c r="AR74" s="69"/>
    </row>
    <row r="75" spans="20:44" x14ac:dyDescent="0.35">
      <c r="T75" s="73"/>
      <c r="U75" s="51">
        <v>0.1</v>
      </c>
      <c r="V75" s="51">
        <v>0.01</v>
      </c>
      <c r="W75" s="54">
        <v>3584.1</v>
      </c>
      <c r="X75" s="54">
        <f t="shared" si="10"/>
        <v>11758.858267716534</v>
      </c>
      <c r="Y75" s="55">
        <v>2146.4</v>
      </c>
      <c r="Z75" s="55">
        <f t="shared" si="11"/>
        <v>7041.9947506561675</v>
      </c>
      <c r="AA75" s="48">
        <v>19589.689999999999</v>
      </c>
      <c r="AB75" s="48">
        <v>2089.92</v>
      </c>
      <c r="AC75" s="46">
        <v>0</v>
      </c>
      <c r="AD75" s="49">
        <v>25000</v>
      </c>
      <c r="AE75" s="52">
        <v>941338</v>
      </c>
      <c r="AF75" s="49">
        <v>55000</v>
      </c>
      <c r="AG75" s="52">
        <v>93001.77</v>
      </c>
      <c r="AH75" s="52">
        <v>635460.31999999995</v>
      </c>
      <c r="AI75" s="52">
        <f t="shared" si="9"/>
        <v>314555.52000000002</v>
      </c>
      <c r="AJ75" s="48">
        <v>877.78</v>
      </c>
      <c r="AK75" s="48">
        <v>146.30000000000001</v>
      </c>
      <c r="AL75" s="46">
        <v>0</v>
      </c>
      <c r="AM75" s="49">
        <v>1000</v>
      </c>
      <c r="AN75" s="48">
        <v>2024.08</v>
      </c>
      <c r="AO75" s="48">
        <v>2024.08</v>
      </c>
      <c r="AP75" s="48">
        <v>7.31</v>
      </c>
      <c r="AQ75" s="48">
        <v>182.87</v>
      </c>
      <c r="AR75" s="69"/>
    </row>
    <row r="76" spans="20:44" x14ac:dyDescent="0.35">
      <c r="T76" s="73"/>
      <c r="U76" s="51">
        <v>0.1</v>
      </c>
      <c r="V76" s="51">
        <v>0.1</v>
      </c>
      <c r="W76" s="54">
        <v>7946.6</v>
      </c>
      <c r="X76" s="54">
        <f t="shared" si="10"/>
        <v>26071.522309711287</v>
      </c>
      <c r="Y76" s="55">
        <v>16524</v>
      </c>
      <c r="Z76" s="55">
        <f t="shared" si="11"/>
        <v>54212.598425196848</v>
      </c>
      <c r="AA76" s="48">
        <v>19589.689999999999</v>
      </c>
      <c r="AB76" s="48">
        <v>2089.92</v>
      </c>
      <c r="AC76" s="46">
        <v>0</v>
      </c>
      <c r="AD76" s="49">
        <v>25000</v>
      </c>
      <c r="AE76" s="52">
        <v>4339861</v>
      </c>
      <c r="AF76" s="49">
        <v>55000</v>
      </c>
      <c r="AG76" s="52">
        <v>410232.11</v>
      </c>
      <c r="AH76" s="52">
        <v>2929669.77</v>
      </c>
      <c r="AI76" s="52">
        <f t="shared" si="9"/>
        <v>1101638.7300000004</v>
      </c>
      <c r="AJ76" s="48">
        <v>877.78</v>
      </c>
      <c r="AK76" s="48">
        <v>146.30000000000001</v>
      </c>
      <c r="AL76" s="46">
        <v>0</v>
      </c>
      <c r="AM76" s="49">
        <v>1000</v>
      </c>
      <c r="AN76" s="48">
        <v>2024.08</v>
      </c>
      <c r="AO76" s="48">
        <v>2024.08</v>
      </c>
      <c r="AP76" s="48">
        <v>7.31</v>
      </c>
      <c r="AQ76" s="48">
        <v>182.87</v>
      </c>
      <c r="AR76" s="69"/>
    </row>
    <row r="77" spans="20:44" x14ac:dyDescent="0.35">
      <c r="T77" s="73"/>
      <c r="U77" s="51">
        <v>0.1</v>
      </c>
      <c r="V77" s="51">
        <v>1</v>
      </c>
      <c r="W77" s="54">
        <v>19647.599999999999</v>
      </c>
      <c r="X77" s="54">
        <f t="shared" si="10"/>
        <v>64460.629921259831</v>
      </c>
      <c r="Y77" s="55">
        <v>0</v>
      </c>
      <c r="Z77" s="55">
        <f t="shared" si="11"/>
        <v>0</v>
      </c>
      <c r="AA77" s="48">
        <v>19589.689999999999</v>
      </c>
      <c r="AB77" s="48">
        <v>2089.92</v>
      </c>
      <c r="AC77" s="46">
        <v>0</v>
      </c>
      <c r="AD77" s="49">
        <v>25000</v>
      </c>
      <c r="AE77" s="52">
        <v>5160231</v>
      </c>
      <c r="AF77" s="49">
        <v>55000</v>
      </c>
      <c r="AG77" s="52">
        <v>486808.4</v>
      </c>
      <c r="AH77" s="52">
        <v>3483469.34</v>
      </c>
      <c r="AI77" s="52">
        <f t="shared" si="9"/>
        <v>1291632.8700000001</v>
      </c>
      <c r="AJ77" s="48">
        <v>877.78</v>
      </c>
      <c r="AK77" s="48">
        <v>146.30000000000001</v>
      </c>
      <c r="AL77" s="46">
        <v>0</v>
      </c>
      <c r="AM77" s="49">
        <v>1000</v>
      </c>
      <c r="AN77" s="48">
        <v>2024.08</v>
      </c>
      <c r="AO77" s="48">
        <v>2024.08</v>
      </c>
      <c r="AP77" s="48">
        <v>7.31</v>
      </c>
      <c r="AQ77" s="48">
        <v>182.87</v>
      </c>
      <c r="AR77" s="69"/>
    </row>
    <row r="78" spans="20:44" x14ac:dyDescent="0.35">
      <c r="T78" s="73"/>
      <c r="U78" s="51">
        <v>0.1</v>
      </c>
      <c r="V78" s="51">
        <v>10</v>
      </c>
      <c r="W78" s="54">
        <v>38353.9</v>
      </c>
      <c r="X78" s="54">
        <f t="shared" si="10"/>
        <v>125833.00524934383</v>
      </c>
      <c r="Y78" s="55">
        <v>0</v>
      </c>
      <c r="Z78" s="55">
        <f t="shared" si="11"/>
        <v>0</v>
      </c>
      <c r="AA78" s="48">
        <v>19589.689999999999</v>
      </c>
      <c r="AB78" s="48">
        <v>2089.92</v>
      </c>
      <c r="AC78" s="46">
        <v>0</v>
      </c>
      <c r="AD78" s="49">
        <v>25000</v>
      </c>
      <c r="AE78" s="52">
        <v>10073241</v>
      </c>
      <c r="AF78" s="49">
        <v>55000</v>
      </c>
      <c r="AG78" s="52">
        <v>945406.4</v>
      </c>
      <c r="AH78" s="52">
        <v>6800049.5</v>
      </c>
      <c r="AI78" s="52">
        <f t="shared" si="9"/>
        <v>2429464.709999999</v>
      </c>
      <c r="AJ78" s="48">
        <v>877.78</v>
      </c>
      <c r="AK78" s="48">
        <v>146.30000000000001</v>
      </c>
      <c r="AL78" s="46">
        <v>0</v>
      </c>
      <c r="AM78" s="49">
        <v>1000</v>
      </c>
      <c r="AN78" s="48">
        <v>2024.08</v>
      </c>
      <c r="AO78" s="48">
        <v>2024.08</v>
      </c>
      <c r="AP78" s="48">
        <v>7.31</v>
      </c>
      <c r="AQ78" s="48">
        <v>182.87</v>
      </c>
      <c r="AR78" s="69"/>
    </row>
    <row r="79" spans="20:44" x14ac:dyDescent="0.35">
      <c r="T79" s="73"/>
      <c r="U79" s="51">
        <v>1</v>
      </c>
      <c r="V79" s="51">
        <v>0.01</v>
      </c>
      <c r="W79" s="54">
        <v>469</v>
      </c>
      <c r="X79" s="54">
        <f t="shared" si="10"/>
        <v>1538.7139107611547</v>
      </c>
      <c r="Y79" s="55">
        <v>352.1</v>
      </c>
      <c r="Z79" s="55">
        <f t="shared" si="11"/>
        <v>1155.1837270341207</v>
      </c>
      <c r="AA79" s="48">
        <v>19589.689999999999</v>
      </c>
      <c r="AB79" s="48">
        <v>2089.92</v>
      </c>
      <c r="AC79" s="46">
        <v>0</v>
      </c>
      <c r="AD79" s="49">
        <v>25000</v>
      </c>
      <c r="AE79" s="52">
        <v>123170</v>
      </c>
      <c r="AF79" s="49">
        <v>55000</v>
      </c>
      <c r="AG79" s="52">
        <v>16631.03</v>
      </c>
      <c r="AH79" s="52">
        <v>83147.23</v>
      </c>
      <c r="AI79" s="52">
        <f t="shared" si="9"/>
        <v>125071.34999999999</v>
      </c>
      <c r="AJ79" s="48">
        <v>877.78</v>
      </c>
      <c r="AK79" s="48">
        <v>146.30000000000001</v>
      </c>
      <c r="AL79" s="46">
        <v>0</v>
      </c>
      <c r="AM79" s="49">
        <v>1000</v>
      </c>
      <c r="AN79" s="48">
        <v>2024.08</v>
      </c>
      <c r="AO79" s="48">
        <v>2024.08</v>
      </c>
      <c r="AP79" s="48">
        <v>7.31</v>
      </c>
      <c r="AQ79" s="48">
        <v>182.87</v>
      </c>
      <c r="AR79" s="69"/>
    </row>
    <row r="80" spans="20:44" x14ac:dyDescent="0.35">
      <c r="T80" s="73"/>
      <c r="U80" s="51">
        <v>1</v>
      </c>
      <c r="V80" s="51">
        <v>0.1</v>
      </c>
      <c r="W80" s="54">
        <v>972.1</v>
      </c>
      <c r="X80" s="54">
        <f t="shared" si="10"/>
        <v>3189.3044619422571</v>
      </c>
      <c r="Y80" s="55">
        <v>2112.1</v>
      </c>
      <c r="Z80" s="55">
        <f t="shared" si="11"/>
        <v>6929.4619422572168</v>
      </c>
      <c r="AA80" s="48">
        <v>19589.689999999999</v>
      </c>
      <c r="AB80" s="48">
        <v>2089.92</v>
      </c>
      <c r="AC80" s="46">
        <v>0</v>
      </c>
      <c r="AD80" s="49">
        <v>25000</v>
      </c>
      <c r="AE80" s="52">
        <v>554720</v>
      </c>
      <c r="AF80" s="49">
        <v>55000</v>
      </c>
      <c r="AG80" s="52">
        <v>56913.46</v>
      </c>
      <c r="AH80" s="52">
        <v>374469.69</v>
      </c>
      <c r="AI80" s="52">
        <f t="shared" si="9"/>
        <v>225016.46000000002</v>
      </c>
      <c r="AJ80" s="48">
        <v>877.78</v>
      </c>
      <c r="AK80" s="48">
        <v>146.30000000000001</v>
      </c>
      <c r="AL80" s="46">
        <v>0</v>
      </c>
      <c r="AM80" s="49">
        <v>1000</v>
      </c>
      <c r="AN80" s="48">
        <v>2024.08</v>
      </c>
      <c r="AO80" s="48">
        <v>2024.08</v>
      </c>
      <c r="AP80" s="48">
        <v>7.31</v>
      </c>
      <c r="AQ80" s="48">
        <v>182.87</v>
      </c>
      <c r="AR80" s="69"/>
    </row>
    <row r="81" spans="20:44" x14ac:dyDescent="0.35">
      <c r="T81" s="73"/>
      <c r="U81" s="51">
        <v>1</v>
      </c>
      <c r="V81" s="51">
        <v>1</v>
      </c>
      <c r="W81" s="54">
        <v>2248.1999999999998</v>
      </c>
      <c r="X81" s="54">
        <f t="shared" si="10"/>
        <v>7375.9842519685026</v>
      </c>
      <c r="Y81" s="55">
        <v>0</v>
      </c>
      <c r="Z81" s="55">
        <f t="shared" si="11"/>
        <v>0</v>
      </c>
      <c r="AA81" s="48">
        <v>19589.689999999999</v>
      </c>
      <c r="AB81" s="48">
        <v>2089.92</v>
      </c>
      <c r="AC81" s="46">
        <v>0</v>
      </c>
      <c r="AD81" s="49">
        <v>25000</v>
      </c>
      <c r="AE81" s="52">
        <v>590454</v>
      </c>
      <c r="AF81" s="49">
        <v>55000</v>
      </c>
      <c r="AG81" s="52">
        <v>60249</v>
      </c>
      <c r="AH81" s="52">
        <v>398592.31</v>
      </c>
      <c r="AI81" s="52">
        <f t="shared" si="9"/>
        <v>233292.3</v>
      </c>
      <c r="AJ81" s="48">
        <v>877.78</v>
      </c>
      <c r="AK81" s="48">
        <v>146.30000000000001</v>
      </c>
      <c r="AL81" s="46">
        <v>0</v>
      </c>
      <c r="AM81" s="49">
        <v>1000</v>
      </c>
      <c r="AN81" s="48">
        <v>2024.08</v>
      </c>
      <c r="AO81" s="48">
        <v>2024.08</v>
      </c>
      <c r="AP81" s="48">
        <v>7.31</v>
      </c>
      <c r="AQ81" s="48">
        <v>182.87</v>
      </c>
      <c r="AR81" s="69"/>
    </row>
    <row r="82" spans="20:44" x14ac:dyDescent="0.35">
      <c r="T82" s="73"/>
      <c r="U82" s="51">
        <v>1</v>
      </c>
      <c r="V82" s="51">
        <v>10</v>
      </c>
      <c r="W82" s="54">
        <v>4193</v>
      </c>
      <c r="X82" s="54">
        <f t="shared" si="10"/>
        <v>13756.561679790026</v>
      </c>
      <c r="Y82" s="55">
        <v>0</v>
      </c>
      <c r="Z82" s="55">
        <f t="shared" si="11"/>
        <v>0</v>
      </c>
      <c r="AA82" s="48">
        <v>19589.689999999999</v>
      </c>
      <c r="AB82" s="48">
        <v>2089.92</v>
      </c>
      <c r="AC82" s="46">
        <v>0</v>
      </c>
      <c r="AD82" s="49">
        <v>25000</v>
      </c>
      <c r="AE82" s="52">
        <v>1101251</v>
      </c>
      <c r="AF82" s="49">
        <v>55000</v>
      </c>
      <c r="AG82" s="52">
        <v>107929.62</v>
      </c>
      <c r="AH82" s="52">
        <v>743411.31</v>
      </c>
      <c r="AI82" s="52">
        <f t="shared" si="9"/>
        <v>351589.68000000017</v>
      </c>
      <c r="AJ82" s="48">
        <v>877.78</v>
      </c>
      <c r="AK82" s="48">
        <v>146.30000000000001</v>
      </c>
      <c r="AL82" s="46">
        <v>0</v>
      </c>
      <c r="AM82" s="49">
        <v>1000</v>
      </c>
      <c r="AN82" s="48">
        <v>2024.08</v>
      </c>
      <c r="AO82" s="48">
        <v>2024.08</v>
      </c>
      <c r="AP82" s="48">
        <v>7.31</v>
      </c>
      <c r="AQ82" s="48">
        <v>182.87</v>
      </c>
      <c r="AR82" s="69"/>
    </row>
    <row r="83" spans="20:44" x14ac:dyDescent="0.35">
      <c r="T83" s="73"/>
      <c r="U83" s="51">
        <v>10</v>
      </c>
      <c r="V83" s="51">
        <v>0.01</v>
      </c>
      <c r="W83" s="54">
        <v>157.5</v>
      </c>
      <c r="X83" s="54">
        <f t="shared" si="10"/>
        <v>516.73228346456688</v>
      </c>
      <c r="Y83" s="55">
        <v>172.7</v>
      </c>
      <c r="Z83" s="55">
        <f t="shared" si="11"/>
        <v>566.60104986876638</v>
      </c>
      <c r="AA83" s="48">
        <v>19589.689999999999</v>
      </c>
      <c r="AB83" s="48">
        <v>2089.92</v>
      </c>
      <c r="AC83" s="46">
        <v>0</v>
      </c>
      <c r="AD83" s="49">
        <v>25000</v>
      </c>
      <c r="AE83" s="52">
        <v>45347</v>
      </c>
      <c r="AF83" s="49">
        <v>55000</v>
      </c>
      <c r="AG83" s="52">
        <v>9366.75</v>
      </c>
      <c r="AH83" s="52">
        <v>30611.98</v>
      </c>
      <c r="AI83" s="52">
        <f t="shared" si="9"/>
        <v>107047.87999999999</v>
      </c>
      <c r="AJ83" s="48">
        <v>877.78</v>
      </c>
      <c r="AK83" s="48">
        <v>146.30000000000001</v>
      </c>
      <c r="AL83" s="46">
        <v>0</v>
      </c>
      <c r="AM83" s="49">
        <v>1000</v>
      </c>
      <c r="AN83" s="48">
        <v>2024.08</v>
      </c>
      <c r="AO83" s="48">
        <v>2024.08</v>
      </c>
      <c r="AP83" s="48">
        <v>7.31</v>
      </c>
      <c r="AQ83" s="48">
        <v>182.87</v>
      </c>
      <c r="AR83" s="69"/>
    </row>
    <row r="84" spans="20:44" x14ac:dyDescent="0.35">
      <c r="T84" s="73"/>
      <c r="U84" s="51">
        <v>10</v>
      </c>
      <c r="V84" s="51">
        <v>0.1</v>
      </c>
      <c r="W84" s="54">
        <v>274.7</v>
      </c>
      <c r="X84" s="54">
        <f t="shared" si="10"/>
        <v>901.24671916010493</v>
      </c>
      <c r="Y84" s="55">
        <v>670.9</v>
      </c>
      <c r="Z84" s="55">
        <f t="shared" si="11"/>
        <v>2201.1154855643044</v>
      </c>
      <c r="AA84" s="48">
        <v>19589.689999999999</v>
      </c>
      <c r="AB84" s="48">
        <v>2089.92</v>
      </c>
      <c r="AC84" s="46">
        <v>0</v>
      </c>
      <c r="AD84" s="49">
        <v>25000</v>
      </c>
      <c r="AE84" s="52">
        <v>176214</v>
      </c>
      <c r="AF84" s="49">
        <v>55000</v>
      </c>
      <c r="AG84" s="52">
        <v>21582.35</v>
      </c>
      <c r="AH84" s="52">
        <v>118955.15</v>
      </c>
      <c r="AI84" s="52">
        <f t="shared" si="9"/>
        <v>137356.10999999999</v>
      </c>
      <c r="AJ84" s="48">
        <v>877.78</v>
      </c>
      <c r="AK84" s="48">
        <v>146.30000000000001</v>
      </c>
      <c r="AL84" s="46">
        <v>0</v>
      </c>
      <c r="AM84" s="49">
        <v>1000</v>
      </c>
      <c r="AN84" s="48">
        <v>2024.08</v>
      </c>
      <c r="AO84" s="48">
        <v>2024.08</v>
      </c>
      <c r="AP84" s="48">
        <v>7.31</v>
      </c>
      <c r="AQ84" s="48">
        <v>182.87</v>
      </c>
      <c r="AR84" s="69"/>
    </row>
    <row r="85" spans="20:44" x14ac:dyDescent="0.35">
      <c r="T85" s="73"/>
      <c r="U85" s="51">
        <v>10</v>
      </c>
      <c r="V85" s="51">
        <v>1</v>
      </c>
      <c r="W85" s="54">
        <v>508.2</v>
      </c>
      <c r="X85" s="54">
        <f t="shared" si="10"/>
        <v>1667.3228346456692</v>
      </c>
      <c r="Y85" s="55">
        <v>0</v>
      </c>
      <c r="Z85" s="55">
        <f t="shared" si="11"/>
        <v>0</v>
      </c>
      <c r="AA85" s="48">
        <v>19589.689999999999</v>
      </c>
      <c r="AB85" s="48">
        <v>2089.92</v>
      </c>
      <c r="AC85" s="46">
        <v>0</v>
      </c>
      <c r="AD85" s="49">
        <v>25000</v>
      </c>
      <c r="AE85" s="52">
        <v>133476</v>
      </c>
      <c r="AF85" s="49">
        <v>55000</v>
      </c>
      <c r="AG85" s="52">
        <v>17593.03</v>
      </c>
      <c r="AH85" s="52">
        <v>90104.41</v>
      </c>
      <c r="AI85" s="52">
        <f t="shared" si="9"/>
        <v>127458.16999999998</v>
      </c>
      <c r="AJ85" s="48">
        <v>877.78</v>
      </c>
      <c r="AK85" s="48">
        <v>146.30000000000001</v>
      </c>
      <c r="AL85" s="46">
        <v>0</v>
      </c>
      <c r="AM85" s="49">
        <v>1000</v>
      </c>
      <c r="AN85" s="48">
        <v>2024.08</v>
      </c>
      <c r="AO85" s="48">
        <v>2024.08</v>
      </c>
      <c r="AP85" s="48">
        <v>7.31</v>
      </c>
      <c r="AQ85" s="48">
        <v>182.87</v>
      </c>
      <c r="AR85" s="69"/>
    </row>
    <row r="86" spans="20:44" x14ac:dyDescent="0.35">
      <c r="T86" s="73"/>
      <c r="U86" s="51">
        <v>10</v>
      </c>
      <c r="V86" s="51">
        <v>10</v>
      </c>
      <c r="W86" s="54">
        <v>776.9</v>
      </c>
      <c r="X86" s="54">
        <f t="shared" si="10"/>
        <v>2548.8845144356951</v>
      </c>
      <c r="Y86" s="55">
        <v>0</v>
      </c>
      <c r="Z86" s="55">
        <f t="shared" si="11"/>
        <v>0</v>
      </c>
      <c r="AA86" s="48">
        <v>19589.689999999999</v>
      </c>
      <c r="AB86" s="48">
        <v>2089.92</v>
      </c>
      <c r="AC86" s="46">
        <v>0</v>
      </c>
      <c r="AD86" s="49">
        <v>25000</v>
      </c>
      <c r="AE86" s="52">
        <v>204052</v>
      </c>
      <c r="AF86" s="49">
        <v>55000</v>
      </c>
      <c r="AG86" s="52">
        <v>24180.84</v>
      </c>
      <c r="AH86" s="52">
        <v>137747.49</v>
      </c>
      <c r="AI86" s="52">
        <f t="shared" si="9"/>
        <v>143803.27999999997</v>
      </c>
      <c r="AJ86" s="48">
        <v>877.78</v>
      </c>
      <c r="AK86" s="48">
        <v>146.30000000000001</v>
      </c>
      <c r="AL86" s="46">
        <v>0</v>
      </c>
      <c r="AM86" s="49">
        <v>1000</v>
      </c>
      <c r="AN86" s="48">
        <v>2024.08</v>
      </c>
      <c r="AO86" s="48">
        <v>2024.08</v>
      </c>
      <c r="AP86" s="48">
        <v>7.31</v>
      </c>
      <c r="AQ86" s="48">
        <v>182.87</v>
      </c>
      <c r="AR86" s="69"/>
    </row>
    <row r="87" spans="20:44" x14ac:dyDescent="0.35">
      <c r="T87" s="73"/>
      <c r="U87" s="51">
        <v>100</v>
      </c>
      <c r="V87" s="51">
        <v>0.01</v>
      </c>
      <c r="W87" s="54">
        <v>126.3</v>
      </c>
      <c r="X87" s="54">
        <f t="shared" si="10"/>
        <v>414.37007874015745</v>
      </c>
      <c r="Y87" s="55">
        <v>154.69999999999999</v>
      </c>
      <c r="Z87" s="55">
        <f t="shared" si="11"/>
        <v>507.54593175853012</v>
      </c>
      <c r="AA87" s="48">
        <v>19589.689999999999</v>
      </c>
      <c r="AB87" s="48">
        <v>2089.92</v>
      </c>
      <c r="AC87" s="46">
        <v>0</v>
      </c>
      <c r="AD87" s="49">
        <v>25000</v>
      </c>
      <c r="AE87" s="52">
        <v>40634</v>
      </c>
      <c r="AF87" s="49">
        <v>55000</v>
      </c>
      <c r="AG87" s="52">
        <v>8926.82</v>
      </c>
      <c r="AH87" s="52">
        <v>27430.42</v>
      </c>
      <c r="AI87" s="52">
        <f t="shared" si="9"/>
        <v>105956.36999999998</v>
      </c>
      <c r="AJ87" s="48">
        <v>877.78</v>
      </c>
      <c r="AK87" s="48">
        <v>146.30000000000001</v>
      </c>
      <c r="AL87" s="46">
        <v>0</v>
      </c>
      <c r="AM87" s="49">
        <v>1000</v>
      </c>
      <c r="AN87" s="48">
        <v>2024.08</v>
      </c>
      <c r="AO87" s="48">
        <v>2024.08</v>
      </c>
      <c r="AP87" s="48">
        <v>7.31</v>
      </c>
      <c r="AQ87" s="48">
        <v>182.87</v>
      </c>
      <c r="AR87" s="69"/>
    </row>
    <row r="88" spans="20:44" x14ac:dyDescent="0.35">
      <c r="T88" s="73"/>
      <c r="U88" s="51">
        <v>100</v>
      </c>
      <c r="V88" s="51">
        <v>0.1</v>
      </c>
      <c r="W88" s="54">
        <v>205</v>
      </c>
      <c r="X88" s="54">
        <f t="shared" si="10"/>
        <v>672.57217847769027</v>
      </c>
      <c r="Y88" s="55">
        <v>526.79999999999995</v>
      </c>
      <c r="Z88" s="55">
        <f t="shared" si="11"/>
        <v>1728.3464566929131</v>
      </c>
      <c r="AA88" s="48">
        <v>19589.689999999999</v>
      </c>
      <c r="AB88" s="48">
        <v>2089.92</v>
      </c>
      <c r="AC88" s="46">
        <v>0</v>
      </c>
      <c r="AD88" s="49">
        <v>25000</v>
      </c>
      <c r="AE88" s="52">
        <v>138364</v>
      </c>
      <c r="AF88" s="49">
        <v>55000</v>
      </c>
      <c r="AG88" s="52">
        <v>18049.29</v>
      </c>
      <c r="AH88" s="52">
        <v>93404.1</v>
      </c>
      <c r="AI88" s="52">
        <f t="shared" si="9"/>
        <v>128590.21999999997</v>
      </c>
      <c r="AJ88" s="48">
        <v>877.78</v>
      </c>
      <c r="AK88" s="48">
        <v>146.30000000000001</v>
      </c>
      <c r="AL88" s="46">
        <v>0</v>
      </c>
      <c r="AM88" s="49">
        <v>1000</v>
      </c>
      <c r="AN88" s="48">
        <v>2024.08</v>
      </c>
      <c r="AO88" s="48">
        <v>2024.08</v>
      </c>
      <c r="AP88" s="48">
        <v>7.31</v>
      </c>
      <c r="AQ88" s="48">
        <v>182.87</v>
      </c>
      <c r="AR88" s="69"/>
    </row>
    <row r="89" spans="20:44" x14ac:dyDescent="0.35">
      <c r="T89" s="73"/>
      <c r="U89" s="51">
        <v>100</v>
      </c>
      <c r="V89" s="51">
        <v>1</v>
      </c>
      <c r="W89" s="54">
        <v>334.2</v>
      </c>
      <c r="X89" s="54">
        <f t="shared" si="10"/>
        <v>1096.4566929133857</v>
      </c>
      <c r="Y89" s="55">
        <v>0</v>
      </c>
      <c r="Z89" s="55">
        <f t="shared" si="11"/>
        <v>0</v>
      </c>
      <c r="AA89" s="48">
        <v>19589.689999999999</v>
      </c>
      <c r="AB89" s="48">
        <v>2089.92</v>
      </c>
      <c r="AC89" s="46">
        <v>0</v>
      </c>
      <c r="AD89" s="49">
        <v>25000</v>
      </c>
      <c r="AE89" s="52">
        <v>87778</v>
      </c>
      <c r="AF89" s="49">
        <v>55000</v>
      </c>
      <c r="AG89" s="52">
        <v>13327.41</v>
      </c>
      <c r="AH89" s="52">
        <v>59255.48</v>
      </c>
      <c r="AI89" s="52">
        <f t="shared" si="9"/>
        <v>116874.71999999997</v>
      </c>
      <c r="AJ89" s="48">
        <v>877.78</v>
      </c>
      <c r="AK89" s="48">
        <v>146.30000000000001</v>
      </c>
      <c r="AL89" s="46">
        <v>0</v>
      </c>
      <c r="AM89" s="49">
        <v>1000</v>
      </c>
      <c r="AN89" s="48">
        <v>2024.08</v>
      </c>
      <c r="AO89" s="48">
        <v>2024.08</v>
      </c>
      <c r="AP89" s="48">
        <v>7.31</v>
      </c>
      <c r="AQ89" s="48">
        <v>182.87</v>
      </c>
      <c r="AR89" s="69"/>
    </row>
    <row r="90" spans="20:44" x14ac:dyDescent="0.35">
      <c r="T90" s="73"/>
      <c r="U90" s="51">
        <v>100</v>
      </c>
      <c r="V90" s="51">
        <v>10</v>
      </c>
      <c r="W90" s="54">
        <v>435.3</v>
      </c>
      <c r="X90" s="54">
        <f t="shared" si="10"/>
        <v>1428.1496062992126</v>
      </c>
      <c r="Y90" s="55">
        <v>0</v>
      </c>
      <c r="Z90" s="55">
        <f t="shared" si="11"/>
        <v>0</v>
      </c>
      <c r="AA90" s="48">
        <v>19589.689999999999</v>
      </c>
      <c r="AB90" s="48">
        <v>2089.92</v>
      </c>
      <c r="AC90" s="46">
        <v>0</v>
      </c>
      <c r="AD90" s="49">
        <v>25000</v>
      </c>
      <c r="AE90" s="52">
        <v>114332</v>
      </c>
      <c r="AF90" s="49">
        <v>55000</v>
      </c>
      <c r="AG90" s="52">
        <v>15806.06</v>
      </c>
      <c r="AH90" s="52">
        <v>77181.039999999994</v>
      </c>
      <c r="AI90" s="52">
        <f t="shared" si="9"/>
        <v>123024.51</v>
      </c>
      <c r="AJ90" s="48">
        <v>877.78</v>
      </c>
      <c r="AK90" s="48">
        <v>146.30000000000001</v>
      </c>
      <c r="AL90" s="46">
        <v>0</v>
      </c>
      <c r="AM90" s="49">
        <v>1000</v>
      </c>
      <c r="AN90" s="48">
        <v>2024.08</v>
      </c>
      <c r="AO90" s="48">
        <v>2024.08</v>
      </c>
      <c r="AP90" s="48">
        <v>7.31</v>
      </c>
      <c r="AQ90" s="48">
        <v>182.87</v>
      </c>
      <c r="AR90" s="69"/>
    </row>
    <row r="91" spans="20:44" x14ac:dyDescent="0.35">
      <c r="T91" s="73"/>
      <c r="AR91" s="69"/>
    </row>
    <row r="92" spans="20:44" x14ac:dyDescent="0.35">
      <c r="T92" s="73"/>
      <c r="AR92" s="69"/>
    </row>
    <row r="93" spans="20:44" x14ac:dyDescent="0.35">
      <c r="T93" s="73"/>
      <c r="AR93" s="69"/>
    </row>
    <row r="94" spans="20:44" ht="15" thickBot="1" x14ac:dyDescent="0.4">
      <c r="T94" s="73"/>
      <c r="AR94" s="69"/>
    </row>
    <row r="95" spans="20:44" x14ac:dyDescent="0.35">
      <c r="T95" s="73"/>
      <c r="U95"/>
      <c r="V95"/>
      <c r="W95"/>
      <c r="X95"/>
      <c r="Y95"/>
      <c r="Z95" s="137" t="s">
        <v>240</v>
      </c>
      <c r="AA95" s="138"/>
      <c r="AB95" s="139"/>
      <c r="AC95"/>
      <c r="AD95"/>
      <c r="AE95"/>
      <c r="AF95" s="68" t="s">
        <v>246</v>
      </c>
      <c r="AG95" s="68"/>
      <c r="AR95" s="69"/>
    </row>
    <row r="96" spans="20:44" ht="15" thickBot="1" x14ac:dyDescent="0.4">
      <c r="T96" s="73"/>
      <c r="U96" s="79" t="s">
        <v>153</v>
      </c>
      <c r="V96"/>
      <c r="W96" s="70" t="s">
        <v>189</v>
      </c>
      <c r="X96" s="70"/>
      <c r="Y96"/>
      <c r="Z96" s="140"/>
      <c r="AA96" s="141"/>
      <c r="AB96" s="142"/>
      <c r="AC96"/>
      <c r="AD96"/>
      <c r="AE96" s="4" t="s">
        <v>233</v>
      </c>
      <c r="AF96" s="4" t="s">
        <v>235</v>
      </c>
      <c r="AG96" s="4" t="s">
        <v>234</v>
      </c>
      <c r="AH96" s="71" t="s">
        <v>236</v>
      </c>
      <c r="AI96" s="71" t="s">
        <v>237</v>
      </c>
      <c r="AJ96" s="72" t="s">
        <v>238</v>
      </c>
      <c r="AK96" s="71"/>
      <c r="AL96" s="74" t="s">
        <v>249</v>
      </c>
      <c r="AM96" s="75"/>
      <c r="AN96" s="75"/>
      <c r="AR96" s="69"/>
    </row>
    <row r="97" spans="20:44" x14ac:dyDescent="0.35">
      <c r="T97" s="73"/>
      <c r="AR97" s="69"/>
    </row>
    <row r="98" spans="20:44" x14ac:dyDescent="0.35">
      <c r="T98" s="73"/>
      <c r="U98" s="129" t="s">
        <v>40</v>
      </c>
      <c r="V98" s="129"/>
      <c r="W98" s="127" t="s">
        <v>39</v>
      </c>
      <c r="X98" s="127"/>
      <c r="Y98" s="127"/>
      <c r="Z98" s="127"/>
      <c r="AA98" s="130" t="s">
        <v>184</v>
      </c>
      <c r="AB98" s="130"/>
      <c r="AC98" s="130"/>
      <c r="AD98" s="130"/>
      <c r="AE98" s="130"/>
      <c r="AF98" s="130"/>
      <c r="AG98" s="130"/>
      <c r="AH98" s="130"/>
      <c r="AI98" s="130"/>
      <c r="AJ98" s="131" t="s">
        <v>186</v>
      </c>
      <c r="AK98" s="131"/>
      <c r="AL98" s="131"/>
      <c r="AM98" s="131"/>
      <c r="AN98" s="131"/>
      <c r="AO98" s="108" t="s">
        <v>192</v>
      </c>
      <c r="AP98" s="108"/>
      <c r="AQ98" s="108"/>
      <c r="AR98" s="69"/>
    </row>
    <row r="99" spans="20:44" x14ac:dyDescent="0.35">
      <c r="T99" s="73"/>
      <c r="U99" s="129"/>
      <c r="V99" s="129"/>
      <c r="W99" s="125" t="s">
        <v>30</v>
      </c>
      <c r="X99" s="125"/>
      <c r="Y99" s="126" t="s">
        <v>29</v>
      </c>
      <c r="Z99" s="126"/>
      <c r="AA99" s="122" t="s">
        <v>180</v>
      </c>
      <c r="AB99" s="122" t="s">
        <v>181</v>
      </c>
      <c r="AC99" s="122" t="s">
        <v>182</v>
      </c>
      <c r="AD99" s="122" t="s">
        <v>183</v>
      </c>
      <c r="AE99" s="122" t="s">
        <v>187</v>
      </c>
      <c r="AF99" s="122" t="s">
        <v>188</v>
      </c>
      <c r="AG99" s="122" t="s">
        <v>198</v>
      </c>
      <c r="AH99" s="122" t="s">
        <v>212</v>
      </c>
      <c r="AI99" s="122" t="s">
        <v>206</v>
      </c>
      <c r="AJ99" s="112" t="s">
        <v>180</v>
      </c>
      <c r="AK99" s="112" t="s">
        <v>181</v>
      </c>
      <c r="AL99" s="112" t="s">
        <v>182</v>
      </c>
      <c r="AM99" s="112" t="s">
        <v>183</v>
      </c>
      <c r="AN99" s="112" t="s">
        <v>207</v>
      </c>
      <c r="AO99" s="109" t="s">
        <v>193</v>
      </c>
      <c r="AP99" s="109" t="s">
        <v>190</v>
      </c>
      <c r="AQ99" s="109" t="s">
        <v>191</v>
      </c>
      <c r="AR99" s="69"/>
    </row>
    <row r="100" spans="20:44" x14ac:dyDescent="0.35">
      <c r="T100" s="73"/>
      <c r="U100" s="51" t="s">
        <v>202</v>
      </c>
      <c r="V100" s="51" t="s">
        <v>211</v>
      </c>
      <c r="W100" s="25" t="s">
        <v>205</v>
      </c>
      <c r="X100" s="25" t="s">
        <v>204</v>
      </c>
      <c r="Y100" s="24" t="s">
        <v>205</v>
      </c>
      <c r="Z100" s="24" t="s">
        <v>204</v>
      </c>
      <c r="AA100" s="122"/>
      <c r="AB100" s="122"/>
      <c r="AC100" s="122"/>
      <c r="AD100" s="122"/>
      <c r="AE100" s="122"/>
      <c r="AF100" s="122"/>
      <c r="AG100" s="122"/>
      <c r="AH100" s="122"/>
      <c r="AI100" s="122"/>
      <c r="AJ100" s="112"/>
      <c r="AK100" s="112"/>
      <c r="AL100" s="112"/>
      <c r="AM100" s="112"/>
      <c r="AN100" s="112"/>
      <c r="AO100" s="109"/>
      <c r="AP100" s="109"/>
      <c r="AQ100" s="109"/>
      <c r="AR100" s="69"/>
    </row>
    <row r="101" spans="20:44" x14ac:dyDescent="0.35">
      <c r="T101" s="73"/>
      <c r="U101" s="51">
        <v>0.01</v>
      </c>
      <c r="V101" s="51">
        <v>0.01</v>
      </c>
      <c r="W101" s="54">
        <v>57517.3</v>
      </c>
      <c r="X101" s="54">
        <f>W101/0.3048</f>
        <v>188705.05249343833</v>
      </c>
      <c r="Y101" s="55">
        <v>41601.9</v>
      </c>
      <c r="Z101" s="55">
        <f>Y101/0.3048</f>
        <v>136489.17322834645</v>
      </c>
      <c r="AA101" s="48">
        <v>19589.689999999999</v>
      </c>
      <c r="AB101" s="48">
        <v>2089.92</v>
      </c>
      <c r="AC101" s="46">
        <v>0</v>
      </c>
      <c r="AD101" s="49">
        <v>25000</v>
      </c>
      <c r="AE101" s="52">
        <v>7553159</v>
      </c>
      <c r="AF101" s="49">
        <v>55000</v>
      </c>
      <c r="AG101" s="52">
        <v>710172.89</v>
      </c>
      <c r="AH101" s="52">
        <v>5098841.08</v>
      </c>
      <c r="AI101" s="52">
        <f t="shared" ref="AI101:AI120" si="12">AA101+AB101+AC101+AD101+AE101+AF101-AG101-AH101</f>
        <v>1845824.6400000006</v>
      </c>
      <c r="AJ101" s="48">
        <v>877.78</v>
      </c>
      <c r="AK101" s="48">
        <v>146.30000000000001</v>
      </c>
      <c r="AL101" s="46">
        <v>0</v>
      </c>
      <c r="AM101" s="49">
        <v>1000</v>
      </c>
      <c r="AN101" s="48">
        <v>2024.08</v>
      </c>
      <c r="AO101" s="48">
        <v>2024.08</v>
      </c>
      <c r="AP101" s="48">
        <v>7.31</v>
      </c>
      <c r="AQ101" s="48">
        <v>182.87</v>
      </c>
      <c r="AR101" s="69"/>
    </row>
    <row r="102" spans="20:44" x14ac:dyDescent="0.35">
      <c r="T102" s="73"/>
      <c r="U102" s="51">
        <v>0.01</v>
      </c>
      <c r="V102" s="51">
        <v>0.1</v>
      </c>
      <c r="W102" s="54">
        <v>126067.4</v>
      </c>
      <c r="X102" s="54">
        <f t="shared" ref="X102:X120" si="13">W102/0.3048</f>
        <v>413606.95538057736</v>
      </c>
      <c r="Y102" s="55">
        <v>223266</v>
      </c>
      <c r="Z102" s="55">
        <f t="shared" ref="Z102:Z120" si="14">Y102/0.3048</f>
        <v>732500</v>
      </c>
      <c r="AA102" s="48">
        <v>19589.689999999999</v>
      </c>
      <c r="AB102" s="48">
        <v>2089.92</v>
      </c>
      <c r="AC102" s="46">
        <v>0</v>
      </c>
      <c r="AD102" s="49">
        <v>25000</v>
      </c>
      <c r="AE102" s="52">
        <v>29319224</v>
      </c>
      <c r="AF102" s="49">
        <v>55000</v>
      </c>
      <c r="AG102" s="52">
        <v>2741895.6</v>
      </c>
      <c r="AH102" s="52">
        <v>19792256.969999999</v>
      </c>
      <c r="AI102" s="52">
        <f t="shared" si="12"/>
        <v>6886751.0399999991</v>
      </c>
      <c r="AJ102" s="48">
        <v>877.78</v>
      </c>
      <c r="AK102" s="48">
        <v>146.30000000000001</v>
      </c>
      <c r="AL102" s="46">
        <v>0</v>
      </c>
      <c r="AM102" s="49">
        <v>1000</v>
      </c>
      <c r="AN102" s="48">
        <v>2024.08</v>
      </c>
      <c r="AO102" s="48">
        <v>2024.08</v>
      </c>
      <c r="AP102" s="48">
        <v>7.31</v>
      </c>
      <c r="AQ102" s="48">
        <v>182.87</v>
      </c>
      <c r="AR102" s="69"/>
    </row>
    <row r="103" spans="20:44" x14ac:dyDescent="0.35">
      <c r="T103" s="73"/>
      <c r="U103" s="51">
        <v>0.01</v>
      </c>
      <c r="V103" s="51">
        <v>1</v>
      </c>
      <c r="W103" s="54">
        <v>299935</v>
      </c>
      <c r="X103" s="54">
        <f t="shared" si="13"/>
        <v>984038.71391076106</v>
      </c>
      <c r="Y103" s="55">
        <v>0</v>
      </c>
      <c r="Z103" s="55">
        <f t="shared" si="14"/>
        <v>0</v>
      </c>
      <c r="AA103" s="48">
        <v>19589.689999999999</v>
      </c>
      <c r="AB103" s="48">
        <v>2089.92</v>
      </c>
      <c r="AC103" s="46">
        <v>0</v>
      </c>
      <c r="AD103" s="49">
        <v>25000</v>
      </c>
      <c r="AE103" s="52">
        <v>39387375</v>
      </c>
      <c r="AF103" s="49">
        <v>55000</v>
      </c>
      <c r="AG103" s="52">
        <v>3681692.98</v>
      </c>
      <c r="AH103" s="52">
        <v>26588870.399999999</v>
      </c>
      <c r="AI103" s="52">
        <f t="shared" si="12"/>
        <v>9218491.2300000042</v>
      </c>
      <c r="AJ103" s="48">
        <v>877.78</v>
      </c>
      <c r="AK103" s="48">
        <v>146.30000000000001</v>
      </c>
      <c r="AL103" s="46">
        <v>0</v>
      </c>
      <c r="AM103" s="49">
        <v>1000</v>
      </c>
      <c r="AN103" s="48">
        <v>2024.08</v>
      </c>
      <c r="AO103" s="48">
        <v>2024.08</v>
      </c>
      <c r="AP103" s="48">
        <v>7.31</v>
      </c>
      <c r="AQ103" s="48">
        <v>182.87</v>
      </c>
      <c r="AR103" s="69"/>
    </row>
    <row r="104" spans="20:44" x14ac:dyDescent="0.35">
      <c r="T104" s="73"/>
      <c r="U104" s="51">
        <v>0.01</v>
      </c>
      <c r="V104" s="51">
        <v>10</v>
      </c>
      <c r="W104" s="54">
        <v>538958.9</v>
      </c>
      <c r="X104" s="54">
        <f t="shared" si="13"/>
        <v>1768237.8608923885</v>
      </c>
      <c r="Y104" s="55">
        <v>0</v>
      </c>
      <c r="Z104" s="55">
        <f t="shared" si="14"/>
        <v>0</v>
      </c>
      <c r="AA104" s="48">
        <v>19589.689999999999</v>
      </c>
      <c r="AB104" s="48">
        <v>2089.92</v>
      </c>
      <c r="AC104" s="46">
        <v>0</v>
      </c>
      <c r="AD104" s="49">
        <v>25000</v>
      </c>
      <c r="AE104" s="52">
        <v>70775930</v>
      </c>
      <c r="AF104" s="49">
        <v>55000</v>
      </c>
      <c r="AG104" s="52">
        <v>6611613.4699999997</v>
      </c>
      <c r="AH104" s="52">
        <v>47778051.479999997</v>
      </c>
      <c r="AI104" s="52">
        <f t="shared" si="12"/>
        <v>16487944.660000004</v>
      </c>
      <c r="AJ104" s="48">
        <v>877.78</v>
      </c>
      <c r="AK104" s="48">
        <v>146.30000000000001</v>
      </c>
      <c r="AL104" s="46">
        <v>0</v>
      </c>
      <c r="AM104" s="49">
        <v>1000</v>
      </c>
      <c r="AN104" s="48">
        <v>2024.08</v>
      </c>
      <c r="AO104" s="48">
        <v>2024.08</v>
      </c>
      <c r="AP104" s="48">
        <v>7.31</v>
      </c>
      <c r="AQ104" s="48">
        <v>182.87</v>
      </c>
      <c r="AR104" s="69"/>
    </row>
    <row r="105" spans="20:44" x14ac:dyDescent="0.35">
      <c r="T105" s="73"/>
      <c r="U105" s="51">
        <v>0.1</v>
      </c>
      <c r="V105" s="51">
        <v>0.01</v>
      </c>
      <c r="W105" s="54">
        <v>5967.6</v>
      </c>
      <c r="X105" s="54">
        <f t="shared" si="13"/>
        <v>19578.740157480315</v>
      </c>
      <c r="Y105" s="55">
        <v>4423</v>
      </c>
      <c r="Z105" s="55">
        <f t="shared" si="14"/>
        <v>14511.154855643044</v>
      </c>
      <c r="AA105" s="48">
        <v>19589.689999999999</v>
      </c>
      <c r="AB105" s="48">
        <v>2089.92</v>
      </c>
      <c r="AC105" s="46">
        <v>0</v>
      </c>
      <c r="AD105" s="49">
        <v>25000</v>
      </c>
      <c r="AE105" s="52">
        <v>783660</v>
      </c>
      <c r="AF105" s="49">
        <v>55000</v>
      </c>
      <c r="AG105" s="52">
        <v>78283.539999999994</v>
      </c>
      <c r="AH105" s="52">
        <v>529018.1</v>
      </c>
      <c r="AI105" s="52">
        <f t="shared" si="12"/>
        <v>278037.96999999997</v>
      </c>
      <c r="AJ105" s="48">
        <v>877.78</v>
      </c>
      <c r="AK105" s="48">
        <v>146.30000000000001</v>
      </c>
      <c r="AL105" s="46">
        <v>0</v>
      </c>
      <c r="AM105" s="49">
        <v>1000</v>
      </c>
      <c r="AN105" s="48">
        <v>2024.08</v>
      </c>
      <c r="AO105" s="48">
        <v>2024.08</v>
      </c>
      <c r="AP105" s="48">
        <v>7.31</v>
      </c>
      <c r="AQ105" s="48">
        <v>182.87</v>
      </c>
      <c r="AR105" s="69"/>
    </row>
    <row r="106" spans="20:44" x14ac:dyDescent="0.35">
      <c r="T106" s="73"/>
      <c r="U106" s="51">
        <v>0.1</v>
      </c>
      <c r="V106" s="51">
        <v>0.1</v>
      </c>
      <c r="W106" s="54">
        <v>12935.3</v>
      </c>
      <c r="X106" s="54">
        <f t="shared" si="13"/>
        <v>42438.648293963248</v>
      </c>
      <c r="Y106" s="55">
        <v>23028.5</v>
      </c>
      <c r="Z106" s="55">
        <f t="shared" si="14"/>
        <v>75552.821522309707</v>
      </c>
      <c r="AA106" s="48">
        <v>19589.689999999999</v>
      </c>
      <c r="AB106" s="48">
        <v>2089.92</v>
      </c>
      <c r="AC106" s="46">
        <v>0</v>
      </c>
      <c r="AD106" s="49">
        <v>25000</v>
      </c>
      <c r="AE106" s="52">
        <v>3024094</v>
      </c>
      <c r="AF106" s="49">
        <v>55000</v>
      </c>
      <c r="AG106" s="52">
        <v>287413.7</v>
      </c>
      <c r="AH106" s="52">
        <v>2041447.12</v>
      </c>
      <c r="AI106" s="52">
        <f t="shared" si="12"/>
        <v>796912.78999999957</v>
      </c>
      <c r="AJ106" s="48">
        <v>877.78</v>
      </c>
      <c r="AK106" s="48">
        <v>146.30000000000001</v>
      </c>
      <c r="AL106" s="46">
        <v>0</v>
      </c>
      <c r="AM106" s="49">
        <v>1000</v>
      </c>
      <c r="AN106" s="48">
        <v>2024.08</v>
      </c>
      <c r="AO106" s="48">
        <v>2024.08</v>
      </c>
      <c r="AP106" s="48">
        <v>7.31</v>
      </c>
      <c r="AQ106" s="48">
        <v>182.87</v>
      </c>
      <c r="AR106" s="69"/>
    </row>
    <row r="107" spans="20:44" x14ac:dyDescent="0.35">
      <c r="T107" s="73"/>
      <c r="U107" s="51">
        <v>0.1</v>
      </c>
      <c r="V107" s="51">
        <v>1</v>
      </c>
      <c r="W107" s="54">
        <v>30533</v>
      </c>
      <c r="X107" s="54">
        <f t="shared" si="13"/>
        <v>100173.88451443569</v>
      </c>
      <c r="Y107" s="55">
        <v>0</v>
      </c>
      <c r="Z107" s="55">
        <f t="shared" si="14"/>
        <v>0</v>
      </c>
      <c r="AA107" s="48">
        <v>19589.689999999999</v>
      </c>
      <c r="AB107" s="48">
        <v>2089.92</v>
      </c>
      <c r="AC107" s="46">
        <v>0</v>
      </c>
      <c r="AD107" s="49">
        <v>25000</v>
      </c>
      <c r="AE107" s="52">
        <v>4009580</v>
      </c>
      <c r="AF107" s="49">
        <v>55000</v>
      </c>
      <c r="AG107" s="52">
        <v>379402.5</v>
      </c>
      <c r="AH107" s="52">
        <v>2706710.03</v>
      </c>
      <c r="AI107" s="52">
        <f t="shared" si="12"/>
        <v>1025147.0800000001</v>
      </c>
      <c r="AJ107" s="48">
        <v>877.78</v>
      </c>
      <c r="AK107" s="48">
        <v>146.30000000000001</v>
      </c>
      <c r="AL107" s="46">
        <v>0</v>
      </c>
      <c r="AM107" s="49">
        <v>1000</v>
      </c>
      <c r="AN107" s="48">
        <v>2024.08</v>
      </c>
      <c r="AO107" s="48">
        <v>2024.08</v>
      </c>
      <c r="AP107" s="48">
        <v>7.31</v>
      </c>
      <c r="AQ107" s="48">
        <v>182.87</v>
      </c>
      <c r="AR107" s="69"/>
    </row>
    <row r="108" spans="20:44" x14ac:dyDescent="0.35">
      <c r="T108" s="73"/>
      <c r="U108" s="51">
        <v>0.1</v>
      </c>
      <c r="V108" s="51">
        <v>10</v>
      </c>
      <c r="W108" s="54">
        <v>54596.6</v>
      </c>
      <c r="X108" s="54">
        <f t="shared" si="13"/>
        <v>179122.70341207349</v>
      </c>
      <c r="Y108" s="55">
        <v>0</v>
      </c>
      <c r="Z108" s="55">
        <f t="shared" si="14"/>
        <v>0</v>
      </c>
      <c r="AA108" s="48">
        <v>19589.689999999999</v>
      </c>
      <c r="AB108" s="48">
        <v>2089.92</v>
      </c>
      <c r="AC108" s="46">
        <v>0</v>
      </c>
      <c r="AD108" s="49">
        <v>25000</v>
      </c>
      <c r="AE108" s="52">
        <v>7169609</v>
      </c>
      <c r="AF108" s="49">
        <v>55000</v>
      </c>
      <c r="AG108" s="52">
        <v>674370.96</v>
      </c>
      <c r="AH108" s="52">
        <v>4839921.54</v>
      </c>
      <c r="AI108" s="52">
        <f t="shared" si="12"/>
        <v>1756996.1100000003</v>
      </c>
      <c r="AJ108" s="48">
        <v>877.78</v>
      </c>
      <c r="AK108" s="48">
        <v>146.30000000000001</v>
      </c>
      <c r="AL108" s="46">
        <v>0</v>
      </c>
      <c r="AM108" s="49">
        <v>1000</v>
      </c>
      <c r="AN108" s="48">
        <v>2024.08</v>
      </c>
      <c r="AO108" s="48">
        <v>2024.08</v>
      </c>
      <c r="AP108" s="48">
        <v>7.31</v>
      </c>
      <c r="AQ108" s="48">
        <v>182.87</v>
      </c>
      <c r="AR108" s="69"/>
    </row>
    <row r="109" spans="20:44" x14ac:dyDescent="0.35">
      <c r="T109" s="73"/>
      <c r="U109" s="51">
        <v>1</v>
      </c>
      <c r="V109" s="51">
        <v>0.01</v>
      </c>
      <c r="W109" s="54">
        <v>812.6</v>
      </c>
      <c r="X109" s="54">
        <f t="shared" si="13"/>
        <v>2666.010498687664</v>
      </c>
      <c r="Y109" s="55">
        <v>705.1</v>
      </c>
      <c r="Z109" s="55">
        <f t="shared" si="14"/>
        <v>2313.3202099737532</v>
      </c>
      <c r="AA109" s="48">
        <v>19589.689999999999</v>
      </c>
      <c r="AB109" s="48">
        <v>2089.92</v>
      </c>
      <c r="AC109" s="46">
        <v>0</v>
      </c>
      <c r="AD109" s="49">
        <v>25000</v>
      </c>
      <c r="AE109" s="52">
        <v>106710</v>
      </c>
      <c r="AF109" s="49">
        <v>55000</v>
      </c>
      <c r="AG109" s="52">
        <v>15094.59</v>
      </c>
      <c r="AH109" s="52">
        <v>72035</v>
      </c>
      <c r="AI109" s="52">
        <f t="shared" si="12"/>
        <v>121260.01999999999</v>
      </c>
      <c r="AJ109" s="48">
        <v>877.78</v>
      </c>
      <c r="AK109" s="48">
        <v>146.30000000000001</v>
      </c>
      <c r="AL109" s="46">
        <v>0</v>
      </c>
      <c r="AM109" s="49">
        <v>1000</v>
      </c>
      <c r="AN109" s="48">
        <v>2024.08</v>
      </c>
      <c r="AO109" s="48">
        <v>2024.08</v>
      </c>
      <c r="AP109" s="48">
        <v>7.31</v>
      </c>
      <c r="AQ109" s="48">
        <v>182.87</v>
      </c>
      <c r="AR109" s="69"/>
    </row>
    <row r="110" spans="20:44" x14ac:dyDescent="0.35">
      <c r="T110" s="73"/>
      <c r="U110" s="51">
        <v>1</v>
      </c>
      <c r="V110" s="51">
        <v>0.1</v>
      </c>
      <c r="W110" s="54">
        <v>1622.1</v>
      </c>
      <c r="X110" s="54">
        <f t="shared" si="13"/>
        <v>5321.8503937007872</v>
      </c>
      <c r="Y110" s="55">
        <v>3004.8</v>
      </c>
      <c r="Z110" s="55">
        <f t="shared" si="14"/>
        <v>9858.2677165354326</v>
      </c>
      <c r="AA110" s="48">
        <v>19589.689999999999</v>
      </c>
      <c r="AB110" s="48">
        <v>2089.92</v>
      </c>
      <c r="AC110" s="46">
        <v>0</v>
      </c>
      <c r="AD110" s="49">
        <v>25000</v>
      </c>
      <c r="AE110" s="52">
        <v>394585</v>
      </c>
      <c r="AF110" s="49">
        <v>55000</v>
      </c>
      <c r="AG110" s="52">
        <v>41965.88</v>
      </c>
      <c r="AH110" s="52">
        <v>266368.84000000003</v>
      </c>
      <c r="AI110" s="52">
        <f t="shared" si="12"/>
        <v>187929.88999999996</v>
      </c>
      <c r="AJ110" s="48">
        <v>877.78</v>
      </c>
      <c r="AK110" s="48">
        <v>146.30000000000001</v>
      </c>
      <c r="AL110" s="46">
        <v>0</v>
      </c>
      <c r="AM110" s="49">
        <v>1000</v>
      </c>
      <c r="AN110" s="48">
        <v>2024.08</v>
      </c>
      <c r="AO110" s="48">
        <v>2024.08</v>
      </c>
      <c r="AP110" s="48">
        <v>7.31</v>
      </c>
      <c r="AQ110" s="48">
        <v>182.87</v>
      </c>
      <c r="AR110" s="69"/>
    </row>
    <row r="111" spans="20:44" x14ac:dyDescent="0.35">
      <c r="T111" s="73"/>
      <c r="U111" s="51">
        <v>1</v>
      </c>
      <c r="V111" s="51">
        <v>1</v>
      </c>
      <c r="W111" s="54">
        <v>3592.8</v>
      </c>
      <c r="X111" s="54">
        <f t="shared" si="13"/>
        <v>11787.401574803149</v>
      </c>
      <c r="Y111" s="55">
        <v>0</v>
      </c>
      <c r="Z111" s="55">
        <f t="shared" si="14"/>
        <v>0</v>
      </c>
      <c r="AA111" s="48">
        <v>19589.689999999999</v>
      </c>
      <c r="AB111" s="48">
        <v>2089.92</v>
      </c>
      <c r="AC111" s="46">
        <v>0</v>
      </c>
      <c r="AD111" s="49">
        <v>25000</v>
      </c>
      <c r="AE111" s="52">
        <v>471801</v>
      </c>
      <c r="AF111" s="49">
        <v>55000</v>
      </c>
      <c r="AG111" s="52">
        <v>49173.5</v>
      </c>
      <c r="AH111" s="52">
        <v>318494.33</v>
      </c>
      <c r="AI111" s="52">
        <f t="shared" si="12"/>
        <v>205812.77999999997</v>
      </c>
      <c r="AJ111" s="48">
        <v>877.78</v>
      </c>
      <c r="AK111" s="48">
        <v>146.30000000000001</v>
      </c>
      <c r="AL111" s="46">
        <v>0</v>
      </c>
      <c r="AM111" s="49">
        <v>1000</v>
      </c>
      <c r="AN111" s="48">
        <v>2024.08</v>
      </c>
      <c r="AO111" s="48">
        <v>2024.08</v>
      </c>
      <c r="AP111" s="48">
        <v>7.31</v>
      </c>
      <c r="AQ111" s="48">
        <v>182.87</v>
      </c>
      <c r="AR111" s="69"/>
    </row>
    <row r="112" spans="20:44" x14ac:dyDescent="0.35">
      <c r="T112" s="73"/>
      <c r="U112" s="51">
        <v>1</v>
      </c>
      <c r="V112" s="51">
        <v>10</v>
      </c>
      <c r="W112" s="54">
        <v>6160.4</v>
      </c>
      <c r="X112" s="54">
        <f t="shared" si="13"/>
        <v>20211.286089238842</v>
      </c>
      <c r="Y112" s="55">
        <v>0</v>
      </c>
      <c r="Z112" s="55">
        <f t="shared" si="14"/>
        <v>0</v>
      </c>
      <c r="AA112" s="48">
        <v>19589.689999999999</v>
      </c>
      <c r="AB112" s="48">
        <v>2089.92</v>
      </c>
      <c r="AC112" s="46">
        <v>0</v>
      </c>
      <c r="AD112" s="49">
        <v>25000</v>
      </c>
      <c r="AE112" s="52">
        <v>808976</v>
      </c>
      <c r="AF112" s="49">
        <v>55000</v>
      </c>
      <c r="AG112" s="52">
        <v>80646.62</v>
      </c>
      <c r="AH112" s="52">
        <v>546107.93000000005</v>
      </c>
      <c r="AI112" s="52">
        <f t="shared" si="12"/>
        <v>283901.05999999994</v>
      </c>
      <c r="AJ112" s="48">
        <v>877.78</v>
      </c>
      <c r="AK112" s="48">
        <v>146.30000000000001</v>
      </c>
      <c r="AL112" s="46">
        <v>0</v>
      </c>
      <c r="AM112" s="49">
        <v>1000</v>
      </c>
      <c r="AN112" s="48">
        <v>2024.08</v>
      </c>
      <c r="AO112" s="48">
        <v>2024.08</v>
      </c>
      <c r="AP112" s="48">
        <v>7.31</v>
      </c>
      <c r="AQ112" s="48">
        <v>182.87</v>
      </c>
      <c r="AR112" s="69"/>
    </row>
    <row r="113" spans="20:44" x14ac:dyDescent="0.35">
      <c r="T113" s="73"/>
      <c r="U113" s="51">
        <v>10</v>
      </c>
      <c r="V113" s="51">
        <v>0.01</v>
      </c>
      <c r="W113" s="54">
        <v>297.10000000000002</v>
      </c>
      <c r="X113" s="54">
        <f t="shared" si="13"/>
        <v>974.73753280839901</v>
      </c>
      <c r="Y113" s="55">
        <v>333.3</v>
      </c>
      <c r="Z113" s="55">
        <f t="shared" si="14"/>
        <v>1093.5039370078739</v>
      </c>
      <c r="AA113" s="48">
        <v>19589.689999999999</v>
      </c>
      <c r="AB113" s="48">
        <v>2089.92</v>
      </c>
      <c r="AC113" s="46">
        <v>0</v>
      </c>
      <c r="AD113" s="49">
        <v>25000</v>
      </c>
      <c r="AE113" s="52">
        <v>43771</v>
      </c>
      <c r="AF113" s="49">
        <v>55000</v>
      </c>
      <c r="AG113" s="52">
        <v>9219.64</v>
      </c>
      <c r="AH113" s="52">
        <v>29548.080000000002</v>
      </c>
      <c r="AI113" s="52">
        <f t="shared" si="12"/>
        <v>106682.88999999997</v>
      </c>
      <c r="AJ113" s="48">
        <v>877.78</v>
      </c>
      <c r="AK113" s="48">
        <v>146.30000000000001</v>
      </c>
      <c r="AL113" s="46">
        <v>0</v>
      </c>
      <c r="AM113" s="49">
        <v>1000</v>
      </c>
      <c r="AN113" s="48">
        <v>2024.08</v>
      </c>
      <c r="AO113" s="48">
        <v>2024.08</v>
      </c>
      <c r="AP113" s="48">
        <v>7.31</v>
      </c>
      <c r="AQ113" s="48">
        <v>182.87</v>
      </c>
      <c r="AR113" s="69"/>
    </row>
    <row r="114" spans="20:44" x14ac:dyDescent="0.35">
      <c r="T114" s="73"/>
      <c r="U114" s="51">
        <v>10</v>
      </c>
      <c r="V114" s="51">
        <v>0.1</v>
      </c>
      <c r="W114" s="54">
        <v>490.8</v>
      </c>
      <c r="X114" s="54">
        <f t="shared" si="13"/>
        <v>1610.2362204724409</v>
      </c>
      <c r="Y114" s="55">
        <v>1002.4</v>
      </c>
      <c r="Z114" s="55">
        <f t="shared" si="14"/>
        <v>3288.7139107611547</v>
      </c>
      <c r="AA114" s="48">
        <v>19589.689999999999</v>
      </c>
      <c r="AB114" s="48">
        <v>2089.92</v>
      </c>
      <c r="AC114" s="46">
        <v>0</v>
      </c>
      <c r="AD114" s="49">
        <v>25000</v>
      </c>
      <c r="AE114" s="52">
        <v>131640</v>
      </c>
      <c r="AF114" s="49">
        <v>55000</v>
      </c>
      <c r="AG114" s="52">
        <v>17421.650000000001</v>
      </c>
      <c r="AH114" s="52">
        <v>88865</v>
      </c>
      <c r="AI114" s="52">
        <f t="shared" si="12"/>
        <v>127032.95999999999</v>
      </c>
      <c r="AJ114" s="48">
        <v>877.78</v>
      </c>
      <c r="AK114" s="48">
        <v>146.30000000000001</v>
      </c>
      <c r="AL114" s="46">
        <v>0</v>
      </c>
      <c r="AM114" s="49">
        <v>1000</v>
      </c>
      <c r="AN114" s="48">
        <v>2024.08</v>
      </c>
      <c r="AO114" s="48">
        <v>2024.08</v>
      </c>
      <c r="AP114" s="48">
        <v>7.31</v>
      </c>
      <c r="AQ114" s="48">
        <v>182.87</v>
      </c>
      <c r="AR114" s="69"/>
    </row>
    <row r="115" spans="20:44" x14ac:dyDescent="0.35">
      <c r="T115" s="73"/>
      <c r="U115" s="51">
        <v>10</v>
      </c>
      <c r="V115" s="51">
        <v>1</v>
      </c>
      <c r="W115" s="54">
        <v>898.7</v>
      </c>
      <c r="X115" s="54">
        <f t="shared" si="13"/>
        <v>2948.4908136482941</v>
      </c>
      <c r="Y115" s="55">
        <v>0</v>
      </c>
      <c r="Z115" s="55">
        <f t="shared" si="14"/>
        <v>0</v>
      </c>
      <c r="AA115" s="48">
        <v>19589.689999999999</v>
      </c>
      <c r="AB115" s="48">
        <v>2089.92</v>
      </c>
      <c r="AC115" s="46">
        <v>0</v>
      </c>
      <c r="AD115" s="49">
        <v>25000</v>
      </c>
      <c r="AE115" s="52">
        <v>118022</v>
      </c>
      <c r="AF115" s="49">
        <v>55000</v>
      </c>
      <c r="AG115" s="52">
        <v>16150.5</v>
      </c>
      <c r="AH115" s="52">
        <v>79672.02</v>
      </c>
      <c r="AI115" s="52">
        <f t="shared" si="12"/>
        <v>123879.08999999998</v>
      </c>
      <c r="AJ115" s="48">
        <v>877.78</v>
      </c>
      <c r="AK115" s="48">
        <v>146.30000000000001</v>
      </c>
      <c r="AL115" s="46">
        <v>0</v>
      </c>
      <c r="AM115" s="49">
        <v>1000</v>
      </c>
      <c r="AN115" s="48">
        <v>2024.08</v>
      </c>
      <c r="AO115" s="48">
        <v>2024.08</v>
      </c>
      <c r="AP115" s="48">
        <v>7.31</v>
      </c>
      <c r="AQ115" s="48">
        <v>182.87</v>
      </c>
      <c r="AR115" s="69"/>
    </row>
    <row r="116" spans="20:44" x14ac:dyDescent="0.35">
      <c r="T116" s="73"/>
      <c r="U116" s="51">
        <v>10</v>
      </c>
      <c r="V116" s="51">
        <v>10</v>
      </c>
      <c r="W116" s="54">
        <v>1316.7</v>
      </c>
      <c r="X116" s="54">
        <f t="shared" si="13"/>
        <v>4319.8818897637793</v>
      </c>
      <c r="Y116" s="55">
        <v>0</v>
      </c>
      <c r="Z116" s="55">
        <f t="shared" si="14"/>
        <v>0</v>
      </c>
      <c r="AA116" s="48">
        <v>19589.689999999999</v>
      </c>
      <c r="AB116" s="48">
        <v>2089.92</v>
      </c>
      <c r="AC116" s="46">
        <v>0</v>
      </c>
      <c r="AD116" s="49">
        <v>25000</v>
      </c>
      <c r="AE116" s="52">
        <v>172912</v>
      </c>
      <c r="AF116" s="49">
        <v>55000</v>
      </c>
      <c r="AG116" s="52">
        <v>21274.12</v>
      </c>
      <c r="AH116" s="52">
        <v>116726.1</v>
      </c>
      <c r="AI116" s="52">
        <f t="shared" si="12"/>
        <v>136591.38999999998</v>
      </c>
      <c r="AJ116" s="48">
        <v>877.78</v>
      </c>
      <c r="AK116" s="48">
        <v>146.30000000000001</v>
      </c>
      <c r="AL116" s="46">
        <v>0</v>
      </c>
      <c r="AM116" s="49">
        <v>1000</v>
      </c>
      <c r="AN116" s="48">
        <v>2024.08</v>
      </c>
      <c r="AO116" s="48">
        <v>2024.08</v>
      </c>
      <c r="AP116" s="48">
        <v>7.31</v>
      </c>
      <c r="AQ116" s="48">
        <v>182.87</v>
      </c>
      <c r="AR116" s="69"/>
    </row>
    <row r="117" spans="20:44" x14ac:dyDescent="0.35">
      <c r="T117" s="73"/>
      <c r="U117" s="51">
        <v>100</v>
      </c>
      <c r="V117" s="51">
        <v>0.01</v>
      </c>
      <c r="W117" s="54">
        <v>245.5</v>
      </c>
      <c r="X117" s="54">
        <f t="shared" si="13"/>
        <v>805.4461942257218</v>
      </c>
      <c r="Y117" s="55">
        <v>296.10000000000002</v>
      </c>
      <c r="Z117" s="55">
        <f t="shared" si="14"/>
        <v>971.45669291338584</v>
      </c>
      <c r="AA117" s="48">
        <v>19589.689999999999</v>
      </c>
      <c r="AB117" s="48">
        <v>2089.92</v>
      </c>
      <c r="AC117" s="46">
        <v>0</v>
      </c>
      <c r="AD117" s="49">
        <v>25000</v>
      </c>
      <c r="AE117" s="52">
        <v>38889</v>
      </c>
      <c r="AF117" s="49">
        <v>55000</v>
      </c>
      <c r="AG117" s="52">
        <v>8763.94</v>
      </c>
      <c r="AH117" s="52">
        <v>26252.44</v>
      </c>
      <c r="AI117" s="52">
        <f t="shared" si="12"/>
        <v>105552.22999999998</v>
      </c>
      <c r="AJ117" s="48">
        <v>877.78</v>
      </c>
      <c r="AK117" s="48">
        <v>146.30000000000001</v>
      </c>
      <c r="AL117" s="46">
        <v>0</v>
      </c>
      <c r="AM117" s="49">
        <v>1000</v>
      </c>
      <c r="AN117" s="48">
        <v>2024.08</v>
      </c>
      <c r="AO117" s="48">
        <v>2024.08</v>
      </c>
      <c r="AP117" s="48">
        <v>7.31</v>
      </c>
      <c r="AQ117" s="48">
        <v>182.87</v>
      </c>
      <c r="AR117" s="69"/>
    </row>
    <row r="118" spans="20:44" x14ac:dyDescent="0.35">
      <c r="T118" s="73"/>
      <c r="U118" s="51">
        <v>100</v>
      </c>
      <c r="V118" s="51">
        <v>0.1</v>
      </c>
      <c r="W118" s="54">
        <v>377.7</v>
      </c>
      <c r="X118" s="54">
        <f t="shared" si="13"/>
        <v>1239.1732283464567</v>
      </c>
      <c r="Y118" s="55">
        <v>802.2</v>
      </c>
      <c r="Z118" s="55">
        <f t="shared" si="14"/>
        <v>2631.8897637795276</v>
      </c>
      <c r="AA118" s="48">
        <v>19589.689999999999</v>
      </c>
      <c r="AB118" s="48">
        <v>2089.92</v>
      </c>
      <c r="AC118" s="46">
        <v>0</v>
      </c>
      <c r="AD118" s="49">
        <v>25000</v>
      </c>
      <c r="AE118" s="52">
        <v>105346</v>
      </c>
      <c r="AF118" s="49">
        <v>55000</v>
      </c>
      <c r="AG118" s="52">
        <v>14967.27</v>
      </c>
      <c r="AH118" s="52">
        <v>71114.95</v>
      </c>
      <c r="AI118" s="52">
        <f t="shared" si="12"/>
        <v>120943.39</v>
      </c>
      <c r="AJ118" s="48">
        <v>877.78</v>
      </c>
      <c r="AK118" s="48">
        <v>146.30000000000001</v>
      </c>
      <c r="AL118" s="46">
        <v>0</v>
      </c>
      <c r="AM118" s="49">
        <v>1000</v>
      </c>
      <c r="AN118" s="48">
        <v>2024.08</v>
      </c>
      <c r="AO118" s="48">
        <v>2024.08</v>
      </c>
      <c r="AP118" s="48">
        <v>7.31</v>
      </c>
      <c r="AQ118" s="48">
        <v>182.87</v>
      </c>
      <c r="AR118" s="69"/>
    </row>
    <row r="119" spans="20:44" x14ac:dyDescent="0.35">
      <c r="T119" s="73"/>
      <c r="U119" s="51">
        <v>100</v>
      </c>
      <c r="V119" s="51">
        <v>1</v>
      </c>
      <c r="W119" s="54">
        <v>629.29999999999995</v>
      </c>
      <c r="X119" s="54">
        <f t="shared" si="13"/>
        <v>2064.6325459317582</v>
      </c>
      <c r="Y119" s="55">
        <v>0</v>
      </c>
      <c r="Z119" s="55">
        <f t="shared" si="14"/>
        <v>0</v>
      </c>
      <c r="AA119" s="48">
        <v>19589.689999999999</v>
      </c>
      <c r="AB119" s="48">
        <v>2089.92</v>
      </c>
      <c r="AC119" s="46">
        <v>0</v>
      </c>
      <c r="AD119" s="49">
        <v>25000</v>
      </c>
      <c r="AE119" s="52">
        <v>82644</v>
      </c>
      <c r="AF119" s="49">
        <v>55000</v>
      </c>
      <c r="AG119" s="52">
        <v>12848.19</v>
      </c>
      <c r="AH119" s="52">
        <v>55789.72</v>
      </c>
      <c r="AI119" s="52">
        <f t="shared" si="12"/>
        <v>115685.69999999998</v>
      </c>
      <c r="AJ119" s="48">
        <v>877.78</v>
      </c>
      <c r="AK119" s="48">
        <v>146.30000000000001</v>
      </c>
      <c r="AL119" s="46">
        <v>0</v>
      </c>
      <c r="AM119" s="49">
        <v>1000</v>
      </c>
      <c r="AN119" s="48">
        <v>2024.08</v>
      </c>
      <c r="AO119" s="48">
        <v>2024.08</v>
      </c>
      <c r="AP119" s="48">
        <v>7.31</v>
      </c>
      <c r="AQ119" s="48">
        <v>182.87</v>
      </c>
      <c r="AR119" s="69"/>
    </row>
    <row r="120" spans="20:44" x14ac:dyDescent="0.35">
      <c r="T120" s="73"/>
      <c r="U120" s="51">
        <v>100</v>
      </c>
      <c r="V120" s="51">
        <v>10</v>
      </c>
      <c r="W120" s="54">
        <v>832.4</v>
      </c>
      <c r="X120" s="54">
        <f t="shared" si="13"/>
        <v>2730.9711286089237</v>
      </c>
      <c r="Y120" s="55">
        <v>0</v>
      </c>
      <c r="Z120" s="55">
        <f t="shared" si="14"/>
        <v>0</v>
      </c>
      <c r="AA120" s="48">
        <v>19589.689999999999</v>
      </c>
      <c r="AB120" s="48">
        <v>2089.92</v>
      </c>
      <c r="AC120" s="46">
        <v>0</v>
      </c>
      <c r="AD120" s="49">
        <v>25000</v>
      </c>
      <c r="AE120" s="52">
        <v>109306</v>
      </c>
      <c r="AF120" s="49">
        <v>55000</v>
      </c>
      <c r="AG120" s="52">
        <v>15336.91</v>
      </c>
      <c r="AH120" s="52">
        <v>73788.19</v>
      </c>
      <c r="AI120" s="52">
        <f t="shared" si="12"/>
        <v>121860.50999999998</v>
      </c>
      <c r="AJ120" s="48">
        <v>877.78</v>
      </c>
      <c r="AK120" s="48">
        <v>146.30000000000001</v>
      </c>
      <c r="AL120" s="46">
        <v>0</v>
      </c>
      <c r="AM120" s="49">
        <v>1000</v>
      </c>
      <c r="AN120" s="48">
        <v>2024.08</v>
      </c>
      <c r="AO120" s="48">
        <v>2024.08</v>
      </c>
      <c r="AP120" s="48">
        <v>7.31</v>
      </c>
      <c r="AQ120" s="48">
        <v>182.87</v>
      </c>
      <c r="AR120" s="69"/>
    </row>
    <row r="121" spans="20:44" x14ac:dyDescent="0.35">
      <c r="T121" s="73"/>
      <c r="AR121" s="69"/>
    </row>
    <row r="122" spans="20:44" x14ac:dyDescent="0.35">
      <c r="T122" s="73"/>
      <c r="AR122" s="69"/>
    </row>
    <row r="123" spans="20:44" ht="15" thickBot="1" x14ac:dyDescent="0.4">
      <c r="T123" s="76"/>
      <c r="U123" s="77"/>
      <c r="V123" s="77"/>
      <c r="W123" s="77"/>
      <c r="X123" s="77"/>
      <c r="Y123" s="77"/>
      <c r="Z123" s="77"/>
      <c r="AA123" s="77"/>
      <c r="AB123" s="77"/>
      <c r="AC123" s="77"/>
      <c r="AD123" s="77"/>
      <c r="AE123" s="77"/>
      <c r="AF123" s="77"/>
      <c r="AG123" s="77"/>
      <c r="AH123" s="77"/>
      <c r="AI123" s="77"/>
      <c r="AJ123" s="77"/>
      <c r="AK123" s="77"/>
      <c r="AL123" s="77"/>
      <c r="AM123" s="77"/>
      <c r="AN123" s="77"/>
      <c r="AO123" s="77"/>
      <c r="AP123" s="77"/>
      <c r="AQ123" s="77"/>
      <c r="AR123" s="78"/>
    </row>
    <row r="131" spans="20:43" x14ac:dyDescent="0.35">
      <c r="T131"/>
      <c r="U131"/>
      <c r="V131"/>
      <c r="W131"/>
      <c r="X131"/>
      <c r="Y131"/>
      <c r="Z131"/>
      <c r="AA131"/>
      <c r="AB131"/>
      <c r="AC131"/>
      <c r="AD131"/>
      <c r="AE131" s="26" t="s">
        <v>217</v>
      </c>
      <c r="AF131" s="26"/>
      <c r="AG131"/>
    </row>
    <row r="132" spans="20:43" x14ac:dyDescent="0.35">
      <c r="T132"/>
      <c r="U132"/>
      <c r="V132"/>
      <c r="W132"/>
      <c r="X132"/>
      <c r="Y132"/>
      <c r="Z132"/>
      <c r="AA132"/>
      <c r="AB132"/>
      <c r="AC132"/>
      <c r="AD132"/>
      <c r="AE132"/>
    </row>
    <row r="133" spans="20:43" x14ac:dyDescent="0.35">
      <c r="T133" s="53" t="s">
        <v>153</v>
      </c>
      <c r="U133"/>
      <c r="V133" s="18" t="s">
        <v>189</v>
      </c>
      <c r="W133" s="18"/>
      <c r="X133"/>
      <c r="Y133" s="26" t="s">
        <v>215</v>
      </c>
      <c r="Z133" s="26"/>
      <c r="AA133" s="26"/>
      <c r="AB133" s="26"/>
      <c r="AC133"/>
      <c r="AD133" s="56" t="s">
        <v>216</v>
      </c>
      <c r="AE133" s="56"/>
      <c r="AF133" s="56"/>
      <c r="AG133" s="56"/>
      <c r="AH133" s="57"/>
      <c r="AI133" s="57"/>
      <c r="AJ133" s="57"/>
    </row>
    <row r="135" spans="20:43" x14ac:dyDescent="0.35">
      <c r="T135" s="129" t="s">
        <v>40</v>
      </c>
      <c r="U135" s="129"/>
      <c r="V135" s="127" t="s">
        <v>39</v>
      </c>
      <c r="W135" s="127"/>
      <c r="X135" s="127"/>
      <c r="Y135" s="127"/>
      <c r="Z135" s="133" t="s">
        <v>218</v>
      </c>
      <c r="AA135" s="130" t="s">
        <v>184</v>
      </c>
      <c r="AB135" s="130"/>
      <c r="AC135" s="130"/>
      <c r="AD135" s="130"/>
      <c r="AE135" s="130"/>
      <c r="AF135" s="130"/>
      <c r="AG135" s="130"/>
      <c r="AH135" s="130"/>
      <c r="AI135" s="130"/>
      <c r="AJ135" s="131" t="s">
        <v>186</v>
      </c>
      <c r="AK135" s="131"/>
      <c r="AL135" s="131"/>
      <c r="AM135" s="131"/>
      <c r="AN135" s="131"/>
      <c r="AO135" s="108" t="s">
        <v>192</v>
      </c>
      <c r="AP135" s="108"/>
      <c r="AQ135" s="108"/>
    </row>
    <row r="136" spans="20:43" x14ac:dyDescent="0.35">
      <c r="T136" s="129"/>
      <c r="U136" s="129"/>
      <c r="V136" s="125" t="s">
        <v>30</v>
      </c>
      <c r="W136" s="125"/>
      <c r="X136" s="126" t="s">
        <v>29</v>
      </c>
      <c r="Y136" s="126"/>
      <c r="Z136" s="134"/>
      <c r="AA136" s="122" t="s">
        <v>180</v>
      </c>
      <c r="AB136" s="122" t="s">
        <v>181</v>
      </c>
      <c r="AC136" s="122" t="s">
        <v>182</v>
      </c>
      <c r="AD136" s="122" t="s">
        <v>183</v>
      </c>
      <c r="AE136" s="122" t="s">
        <v>187</v>
      </c>
      <c r="AF136" s="122" t="s">
        <v>188</v>
      </c>
      <c r="AG136" s="122" t="s">
        <v>198</v>
      </c>
      <c r="AH136" s="122" t="s">
        <v>212</v>
      </c>
      <c r="AI136" s="122" t="s">
        <v>206</v>
      </c>
      <c r="AJ136" s="112" t="s">
        <v>180</v>
      </c>
      <c r="AK136" s="112" t="s">
        <v>181</v>
      </c>
      <c r="AL136" s="112" t="s">
        <v>182</v>
      </c>
      <c r="AM136" s="112" t="s">
        <v>183</v>
      </c>
      <c r="AN136" s="112" t="s">
        <v>207</v>
      </c>
      <c r="AO136" s="109" t="s">
        <v>193</v>
      </c>
      <c r="AP136" s="109" t="s">
        <v>190</v>
      </c>
      <c r="AQ136" s="109" t="s">
        <v>191</v>
      </c>
    </row>
    <row r="137" spans="20:43" x14ac:dyDescent="0.35">
      <c r="T137" s="51" t="s">
        <v>202</v>
      </c>
      <c r="U137" s="51" t="s">
        <v>211</v>
      </c>
      <c r="V137" s="25" t="s">
        <v>205</v>
      </c>
      <c r="W137" s="25" t="s">
        <v>204</v>
      </c>
      <c r="X137" s="24" t="s">
        <v>205</v>
      </c>
      <c r="Y137" s="24" t="s">
        <v>204</v>
      </c>
      <c r="Z137" s="135"/>
      <c r="AA137" s="122"/>
      <c r="AB137" s="122"/>
      <c r="AC137" s="122"/>
      <c r="AD137" s="122"/>
      <c r="AE137" s="122"/>
      <c r="AF137" s="122"/>
      <c r="AG137" s="122"/>
      <c r="AH137" s="122"/>
      <c r="AI137" s="122"/>
      <c r="AJ137" s="112"/>
      <c r="AK137" s="112"/>
      <c r="AL137" s="112"/>
      <c r="AM137" s="112"/>
      <c r="AN137" s="112"/>
      <c r="AO137" s="109"/>
      <c r="AP137" s="109"/>
      <c r="AQ137" s="109"/>
    </row>
    <row r="138" spans="20:43" x14ac:dyDescent="0.35">
      <c r="T138" s="51">
        <v>0.01</v>
      </c>
      <c r="U138" s="51">
        <v>0.01</v>
      </c>
      <c r="V138" s="25">
        <v>72684.100000000006</v>
      </c>
      <c r="W138" s="54">
        <f t="shared" ref="W138:W149" si="15">V138/0.3048</f>
        <v>238464.89501312337</v>
      </c>
      <c r="X138" s="24">
        <v>0</v>
      </c>
      <c r="Y138" s="55">
        <f t="shared" ref="Y138:Y149" si="16">X138/0.3048</f>
        <v>0</v>
      </c>
      <c r="Z138" s="58">
        <v>3.1</v>
      </c>
      <c r="AA138" s="48">
        <v>19589.689999999999</v>
      </c>
      <c r="AB138" s="48">
        <v>2089.92</v>
      </c>
      <c r="AC138" s="46">
        <v>0</v>
      </c>
      <c r="AD138" s="49">
        <v>25000</v>
      </c>
      <c r="AE138" s="52">
        <v>2180523</v>
      </c>
      <c r="AF138" s="49">
        <v>55000</v>
      </c>
      <c r="AG138" s="52">
        <v>208671.75</v>
      </c>
      <c r="AH138" s="52">
        <v>1471985.46</v>
      </c>
      <c r="AI138" s="52">
        <f t="shared" ref="AI138:AI149" si="17">AA138+AB138+AC138+AD138+AE138+AF138-AG138-AH138</f>
        <v>601545.39999999991</v>
      </c>
      <c r="AJ138" s="48">
        <v>877.78</v>
      </c>
      <c r="AK138" s="48">
        <v>146.30000000000001</v>
      </c>
      <c r="AL138" s="46">
        <v>0</v>
      </c>
      <c r="AM138" s="49">
        <v>1000</v>
      </c>
      <c r="AN138" s="48">
        <v>2024.08</v>
      </c>
      <c r="AO138" s="48">
        <v>2024.08</v>
      </c>
      <c r="AP138" s="48">
        <v>7.31</v>
      </c>
      <c r="AQ138" s="48">
        <v>182.87</v>
      </c>
    </row>
    <row r="139" spans="20:43" x14ac:dyDescent="0.35">
      <c r="T139" s="51">
        <v>0.01</v>
      </c>
      <c r="U139" s="51">
        <v>0.1</v>
      </c>
      <c r="V139" s="25">
        <v>141627.9</v>
      </c>
      <c r="W139" s="54">
        <f t="shared" si="15"/>
        <v>464658.46456692909</v>
      </c>
      <c r="X139" s="24">
        <v>0</v>
      </c>
      <c r="Y139" s="55">
        <f t="shared" si="16"/>
        <v>0</v>
      </c>
      <c r="Z139" s="58">
        <v>3.3</v>
      </c>
      <c r="AA139" s="48">
        <v>19589.689999999999</v>
      </c>
      <c r="AB139" s="48">
        <v>2089.92</v>
      </c>
      <c r="AC139" s="46">
        <v>0</v>
      </c>
      <c r="AD139" s="49">
        <v>25000</v>
      </c>
      <c r="AE139" s="52">
        <v>4248837</v>
      </c>
      <c r="AF139" s="49">
        <v>55000</v>
      </c>
      <c r="AG139" s="52">
        <v>401735.61</v>
      </c>
      <c r="AH139" s="52">
        <v>2868223.04</v>
      </c>
      <c r="AI139" s="52">
        <f t="shared" si="17"/>
        <v>1080557.9600000004</v>
      </c>
      <c r="AJ139" s="48">
        <v>877.78</v>
      </c>
      <c r="AK139" s="48">
        <v>146.30000000000001</v>
      </c>
      <c r="AL139" s="46">
        <v>0</v>
      </c>
      <c r="AM139" s="49">
        <v>1000</v>
      </c>
      <c r="AN139" s="48">
        <v>2024.08</v>
      </c>
      <c r="AO139" s="48">
        <v>2024.08</v>
      </c>
      <c r="AP139" s="48">
        <v>7.31</v>
      </c>
      <c r="AQ139" s="48">
        <v>182.87</v>
      </c>
    </row>
    <row r="140" spans="20:43" x14ac:dyDescent="0.35">
      <c r="T140" s="51">
        <v>0.01</v>
      </c>
      <c r="U140" s="51">
        <v>1</v>
      </c>
      <c r="V140" s="25">
        <v>214058.3</v>
      </c>
      <c r="W140" s="54">
        <f t="shared" si="15"/>
        <v>702291.01049868762</v>
      </c>
      <c r="X140" s="24">
        <v>0</v>
      </c>
      <c r="Y140" s="55">
        <f t="shared" si="16"/>
        <v>0</v>
      </c>
      <c r="Z140" s="58">
        <v>3.4</v>
      </c>
      <c r="AA140" s="48">
        <v>19589.689999999999</v>
      </c>
      <c r="AB140" s="48">
        <v>2089.92</v>
      </c>
      <c r="AC140" s="46">
        <v>0</v>
      </c>
      <c r="AD140" s="49">
        <v>25000</v>
      </c>
      <c r="AE140" s="52">
        <v>6421749</v>
      </c>
      <c r="AF140" s="49">
        <v>55000</v>
      </c>
      <c r="AG140" s="52">
        <v>604563.05000000005</v>
      </c>
      <c r="AH140" s="52">
        <v>4335070.6100000003</v>
      </c>
      <c r="AI140" s="52">
        <f t="shared" si="17"/>
        <v>1583794.9500000002</v>
      </c>
      <c r="AJ140" s="48">
        <v>877.78</v>
      </c>
      <c r="AK140" s="48">
        <v>146.30000000000001</v>
      </c>
      <c r="AL140" s="46">
        <v>0</v>
      </c>
      <c r="AM140" s="49">
        <v>1000</v>
      </c>
      <c r="AN140" s="48">
        <v>2024.08</v>
      </c>
      <c r="AO140" s="48">
        <v>2024.08</v>
      </c>
      <c r="AP140" s="48">
        <v>7.31</v>
      </c>
      <c r="AQ140" s="48">
        <v>182.87</v>
      </c>
    </row>
    <row r="141" spans="20:43" x14ac:dyDescent="0.35">
      <c r="T141" s="51">
        <v>0.01</v>
      </c>
      <c r="U141" s="51">
        <v>10</v>
      </c>
      <c r="V141" s="25">
        <v>294469.2</v>
      </c>
      <c r="W141" s="54">
        <f t="shared" si="15"/>
        <v>966106.29921259836</v>
      </c>
      <c r="X141" s="24">
        <v>0</v>
      </c>
      <c r="Y141" s="55">
        <f t="shared" si="16"/>
        <v>0</v>
      </c>
      <c r="Z141" s="58">
        <v>3.3</v>
      </c>
      <c r="AA141" s="48">
        <v>19589.689999999999</v>
      </c>
      <c r="AB141" s="48">
        <v>2089.92</v>
      </c>
      <c r="AC141" s="46">
        <v>0</v>
      </c>
      <c r="AD141" s="49">
        <v>25000</v>
      </c>
      <c r="AE141" s="52">
        <v>8834076</v>
      </c>
      <c r="AF141" s="49">
        <v>55000</v>
      </c>
      <c r="AG141" s="52">
        <v>829738.29</v>
      </c>
      <c r="AH141" s="52">
        <v>5963537.8600000003</v>
      </c>
      <c r="AI141" s="52">
        <f t="shared" si="17"/>
        <v>2142479.459999999</v>
      </c>
      <c r="AJ141" s="48">
        <v>877.78</v>
      </c>
      <c r="AK141" s="48">
        <v>146.30000000000001</v>
      </c>
      <c r="AL141" s="46">
        <v>0</v>
      </c>
      <c r="AM141" s="49">
        <v>1000</v>
      </c>
      <c r="AN141" s="48">
        <v>2024.08</v>
      </c>
      <c r="AO141" s="48">
        <v>2024.08</v>
      </c>
      <c r="AP141" s="48">
        <v>7.31</v>
      </c>
      <c r="AQ141" s="48">
        <v>182.87</v>
      </c>
    </row>
    <row r="142" spans="20:43" x14ac:dyDescent="0.35">
      <c r="T142" s="51">
        <v>0.1</v>
      </c>
      <c r="U142" s="51">
        <v>0.01</v>
      </c>
      <c r="V142" s="25">
        <v>7584.9</v>
      </c>
      <c r="W142" s="54">
        <f t="shared" si="15"/>
        <v>24884.842519685037</v>
      </c>
      <c r="X142" s="24">
        <v>0</v>
      </c>
      <c r="Y142" s="55">
        <f t="shared" si="16"/>
        <v>0</v>
      </c>
      <c r="Z142" s="58">
        <v>2.9</v>
      </c>
      <c r="AA142" s="48">
        <v>19589.689999999999</v>
      </c>
      <c r="AB142" s="48">
        <v>2089.92</v>
      </c>
      <c r="AC142" s="46">
        <v>0</v>
      </c>
      <c r="AD142" s="49">
        <v>25000</v>
      </c>
      <c r="AE142" s="52">
        <v>227547</v>
      </c>
      <c r="AF142" s="49">
        <v>55000</v>
      </c>
      <c r="AG142" s="52">
        <v>26373.95</v>
      </c>
      <c r="AH142" s="52">
        <v>153608.04999999999</v>
      </c>
      <c r="AI142" s="52">
        <f t="shared" si="17"/>
        <v>149244.60999999999</v>
      </c>
      <c r="AJ142" s="48">
        <v>877.78</v>
      </c>
      <c r="AK142" s="48">
        <v>146.30000000000001</v>
      </c>
      <c r="AL142" s="46">
        <v>0</v>
      </c>
      <c r="AM142" s="49">
        <v>1000</v>
      </c>
      <c r="AN142" s="48">
        <v>2024.08</v>
      </c>
      <c r="AO142" s="48">
        <v>2024.08</v>
      </c>
      <c r="AP142" s="48">
        <v>7.31</v>
      </c>
      <c r="AQ142" s="48">
        <v>182.87</v>
      </c>
    </row>
    <row r="143" spans="20:43" x14ac:dyDescent="0.35">
      <c r="T143" s="51">
        <v>0.1</v>
      </c>
      <c r="U143" s="51">
        <v>0.1</v>
      </c>
      <c r="V143" s="25">
        <v>14480.8</v>
      </c>
      <c r="W143" s="54">
        <f t="shared" si="15"/>
        <v>47509.186351706034</v>
      </c>
      <c r="X143" s="24">
        <v>0</v>
      </c>
      <c r="Y143" s="55">
        <f t="shared" si="16"/>
        <v>0</v>
      </c>
      <c r="Z143" s="58">
        <v>3.2</v>
      </c>
      <c r="AA143" s="48">
        <v>19589.689999999999</v>
      </c>
      <c r="AB143" s="48">
        <v>2089.92</v>
      </c>
      <c r="AC143" s="46">
        <v>0</v>
      </c>
      <c r="AD143" s="49">
        <v>25000</v>
      </c>
      <c r="AE143" s="52">
        <v>434424</v>
      </c>
      <c r="AF143" s="49">
        <v>55000</v>
      </c>
      <c r="AG143" s="52">
        <v>45684.59</v>
      </c>
      <c r="AH143" s="52">
        <v>293262.59000000003</v>
      </c>
      <c r="AI143" s="52">
        <f t="shared" si="17"/>
        <v>197156.43</v>
      </c>
      <c r="AJ143" s="48">
        <v>877.78</v>
      </c>
      <c r="AK143" s="48">
        <v>146.30000000000001</v>
      </c>
      <c r="AL143" s="46">
        <v>0</v>
      </c>
      <c r="AM143" s="49">
        <v>1000</v>
      </c>
      <c r="AN143" s="48">
        <v>2024.08</v>
      </c>
      <c r="AO143" s="48">
        <v>2024.08</v>
      </c>
      <c r="AP143" s="48">
        <v>7.31</v>
      </c>
      <c r="AQ143" s="48">
        <v>182.87</v>
      </c>
    </row>
    <row r="144" spans="20:43" x14ac:dyDescent="0.35">
      <c r="T144" s="51">
        <v>0.1</v>
      </c>
      <c r="U144" s="51">
        <v>1</v>
      </c>
      <c r="V144" s="25">
        <v>21719.3</v>
      </c>
      <c r="W144" s="54">
        <f t="shared" si="15"/>
        <v>71257.545931758519</v>
      </c>
      <c r="X144" s="24">
        <v>0</v>
      </c>
      <c r="Y144" s="55">
        <f t="shared" si="16"/>
        <v>0</v>
      </c>
      <c r="Z144" s="58">
        <v>3.4</v>
      </c>
      <c r="AA144" s="48">
        <v>19589.689999999999</v>
      </c>
      <c r="AB144" s="48">
        <v>2089.92</v>
      </c>
      <c r="AC144" s="46">
        <v>0</v>
      </c>
      <c r="AD144" s="49">
        <v>25000</v>
      </c>
      <c r="AE144" s="52">
        <v>651579</v>
      </c>
      <c r="AF144" s="49">
        <v>55000</v>
      </c>
      <c r="AG144" s="52">
        <v>65954.62</v>
      </c>
      <c r="AH144" s="52">
        <v>439855.4</v>
      </c>
      <c r="AI144" s="52">
        <f t="shared" si="17"/>
        <v>247448.58999999997</v>
      </c>
      <c r="AJ144" s="48">
        <v>877.78</v>
      </c>
      <c r="AK144" s="48">
        <v>146.30000000000001</v>
      </c>
      <c r="AL144" s="46">
        <v>0</v>
      </c>
      <c r="AM144" s="49">
        <v>1000</v>
      </c>
      <c r="AN144" s="48">
        <v>2024.08</v>
      </c>
      <c r="AO144" s="48">
        <v>2024.08</v>
      </c>
      <c r="AP144" s="48">
        <v>7.31</v>
      </c>
      <c r="AQ144" s="48">
        <v>182.87</v>
      </c>
    </row>
    <row r="145" spans="20:43" x14ac:dyDescent="0.35">
      <c r="T145" s="51">
        <v>0.1</v>
      </c>
      <c r="U145" s="51">
        <v>10</v>
      </c>
      <c r="V145" s="25">
        <v>29761.200000000001</v>
      </c>
      <c r="W145" s="54">
        <f t="shared" si="15"/>
        <v>97641.73228346456</v>
      </c>
      <c r="X145" s="24">
        <v>9070.7999999999993</v>
      </c>
      <c r="Y145" s="55">
        <f t="shared" si="16"/>
        <v>29759.842519685037</v>
      </c>
      <c r="Z145" s="58">
        <v>3.3</v>
      </c>
      <c r="AA145" s="48">
        <v>19589.689999999999</v>
      </c>
      <c r="AB145" s="48">
        <v>2089.92</v>
      </c>
      <c r="AC145" s="46">
        <v>0</v>
      </c>
      <c r="AD145" s="49">
        <v>25000</v>
      </c>
      <c r="AE145" s="52">
        <v>892836</v>
      </c>
      <c r="AF145" s="49">
        <v>55000</v>
      </c>
      <c r="AG145" s="52">
        <v>88474.42</v>
      </c>
      <c r="AH145" s="52">
        <v>602718.53</v>
      </c>
      <c r="AI145" s="52">
        <f t="shared" si="17"/>
        <v>303322.65999999992</v>
      </c>
      <c r="AJ145" s="48">
        <v>877.78</v>
      </c>
      <c r="AK145" s="48">
        <v>146.30000000000001</v>
      </c>
      <c r="AL145" s="46">
        <v>0</v>
      </c>
      <c r="AM145" s="49">
        <v>1000</v>
      </c>
      <c r="AN145" s="48">
        <v>2024.08</v>
      </c>
      <c r="AO145" s="48">
        <v>2024.08</v>
      </c>
      <c r="AP145" s="48">
        <v>7.31</v>
      </c>
      <c r="AQ145" s="48">
        <v>182.87</v>
      </c>
    </row>
    <row r="146" spans="20:43" x14ac:dyDescent="0.35">
      <c r="T146" s="51">
        <v>1</v>
      </c>
      <c r="U146" s="51">
        <v>0.01</v>
      </c>
      <c r="V146" s="25">
        <v>1073.9000000000001</v>
      </c>
      <c r="W146" s="54">
        <f t="shared" si="15"/>
        <v>3523.2939632545931</v>
      </c>
      <c r="X146" s="24">
        <v>236.8</v>
      </c>
      <c r="Y146" s="55">
        <f t="shared" si="16"/>
        <v>776.90288713910763</v>
      </c>
      <c r="Z146" s="58">
        <v>2.1</v>
      </c>
      <c r="AA146" s="48">
        <v>19589.689999999999</v>
      </c>
      <c r="AB146" s="48">
        <v>2089.92</v>
      </c>
      <c r="AC146" s="46">
        <v>0</v>
      </c>
      <c r="AD146" s="49">
        <v>25000</v>
      </c>
      <c r="AE146" s="52">
        <v>32217</v>
      </c>
      <c r="AF146" s="49">
        <v>55000</v>
      </c>
      <c r="AG146" s="52">
        <v>8141.15</v>
      </c>
      <c r="AH146" s="52">
        <v>21748.43</v>
      </c>
      <c r="AI146" s="52">
        <f t="shared" si="17"/>
        <v>104007.03</v>
      </c>
      <c r="AJ146" s="48">
        <v>877.78</v>
      </c>
      <c r="AK146" s="48">
        <v>146.30000000000001</v>
      </c>
      <c r="AL146" s="46">
        <v>0</v>
      </c>
      <c r="AM146" s="49">
        <v>1000</v>
      </c>
      <c r="AN146" s="48">
        <v>2024.08</v>
      </c>
      <c r="AO146" s="48">
        <v>2024.08</v>
      </c>
      <c r="AP146" s="48">
        <v>7.31</v>
      </c>
      <c r="AQ146" s="48">
        <v>182.87</v>
      </c>
    </row>
    <row r="147" spans="20:43" x14ac:dyDescent="0.35">
      <c r="T147" s="51">
        <v>1</v>
      </c>
      <c r="U147" s="51">
        <v>0.1</v>
      </c>
      <c r="V147" s="25">
        <v>1765</v>
      </c>
      <c r="W147" s="54">
        <f t="shared" si="15"/>
        <v>5790.6824146981626</v>
      </c>
      <c r="X147" s="24">
        <v>544</v>
      </c>
      <c r="Y147" s="55">
        <f t="shared" si="16"/>
        <v>1784.7769028871389</v>
      </c>
      <c r="Z147" s="58">
        <v>2.7</v>
      </c>
      <c r="AA147" s="48">
        <v>19589.689999999999</v>
      </c>
      <c r="AB147" s="48">
        <v>2089.92</v>
      </c>
      <c r="AC147" s="46">
        <v>0</v>
      </c>
      <c r="AD147" s="49">
        <v>25000</v>
      </c>
      <c r="AE147" s="52">
        <v>52950</v>
      </c>
      <c r="AF147" s="49">
        <v>55000</v>
      </c>
      <c r="AG147" s="52">
        <v>10076.44</v>
      </c>
      <c r="AH147" s="52">
        <v>35744.47</v>
      </c>
      <c r="AI147" s="52">
        <f t="shared" si="17"/>
        <v>108808.69999999998</v>
      </c>
      <c r="AJ147" s="48">
        <v>877.78</v>
      </c>
      <c r="AK147" s="48">
        <v>146.30000000000001</v>
      </c>
      <c r="AL147" s="46">
        <v>0</v>
      </c>
      <c r="AM147" s="49">
        <v>1000</v>
      </c>
      <c r="AN147" s="48">
        <v>2024.08</v>
      </c>
      <c r="AO147" s="48">
        <v>2024.08</v>
      </c>
      <c r="AP147" s="48">
        <v>7.31</v>
      </c>
      <c r="AQ147" s="48">
        <v>182.87</v>
      </c>
    </row>
    <row r="148" spans="20:43" x14ac:dyDescent="0.35">
      <c r="T148" s="51">
        <v>1</v>
      </c>
      <c r="U148" s="51">
        <v>1</v>
      </c>
      <c r="V148" s="25">
        <v>2485.6999999999998</v>
      </c>
      <c r="W148" s="54">
        <f t="shared" si="15"/>
        <v>8155.1837270341193</v>
      </c>
      <c r="X148" s="24">
        <v>870.8</v>
      </c>
      <c r="Y148" s="55">
        <f t="shared" si="16"/>
        <v>2856.9553805774276</v>
      </c>
      <c r="Z148" s="58">
        <v>2.9</v>
      </c>
      <c r="AA148" s="48">
        <v>19589.689999999999</v>
      </c>
      <c r="AB148" s="48">
        <v>2089.92</v>
      </c>
      <c r="AC148" s="46">
        <v>0</v>
      </c>
      <c r="AD148" s="49">
        <v>25000</v>
      </c>
      <c r="AE148" s="52">
        <v>74571</v>
      </c>
      <c r="AF148" s="49">
        <v>55000</v>
      </c>
      <c r="AG148" s="52">
        <v>12094.62</v>
      </c>
      <c r="AH148" s="52">
        <v>50339.95</v>
      </c>
      <c r="AI148" s="52">
        <f t="shared" si="17"/>
        <v>113816.04</v>
      </c>
      <c r="AJ148" s="48">
        <v>877.78</v>
      </c>
      <c r="AK148" s="48">
        <v>146.30000000000001</v>
      </c>
      <c r="AL148" s="46">
        <v>0</v>
      </c>
      <c r="AM148" s="49">
        <v>1000</v>
      </c>
      <c r="AN148" s="48">
        <v>2024.08</v>
      </c>
      <c r="AO148" s="48">
        <v>2024.08</v>
      </c>
      <c r="AP148" s="48">
        <v>7.31</v>
      </c>
      <c r="AQ148" s="48">
        <v>182.87</v>
      </c>
    </row>
    <row r="149" spans="20:43" x14ac:dyDescent="0.35">
      <c r="T149" s="51">
        <v>1</v>
      </c>
      <c r="U149" s="51">
        <v>10</v>
      </c>
      <c r="V149" s="25">
        <v>3291.2</v>
      </c>
      <c r="W149" s="54">
        <f t="shared" si="15"/>
        <v>10797.90026246719</v>
      </c>
      <c r="X149" s="24">
        <v>1301</v>
      </c>
      <c r="Y149" s="55">
        <f t="shared" si="16"/>
        <v>4268.372703412073</v>
      </c>
      <c r="Z149" s="58">
        <v>3</v>
      </c>
      <c r="AA149" s="48">
        <v>19589.689999999999</v>
      </c>
      <c r="AB149" s="48">
        <v>2089.92</v>
      </c>
      <c r="AC149" s="46">
        <v>0</v>
      </c>
      <c r="AD149" s="49">
        <v>25000</v>
      </c>
      <c r="AE149" s="52">
        <v>98736</v>
      </c>
      <c r="AF149" s="49">
        <v>55000</v>
      </c>
      <c r="AG149" s="52">
        <v>14350.27</v>
      </c>
      <c r="AH149" s="52">
        <v>66652.800000000003</v>
      </c>
      <c r="AI149" s="52">
        <f t="shared" si="17"/>
        <v>119412.54</v>
      </c>
      <c r="AJ149" s="48">
        <v>877.78</v>
      </c>
      <c r="AK149" s="48">
        <v>146.30000000000001</v>
      </c>
      <c r="AL149" s="46">
        <v>0</v>
      </c>
      <c r="AM149" s="49">
        <v>1000</v>
      </c>
      <c r="AN149" s="48">
        <v>2024.08</v>
      </c>
      <c r="AO149" s="48">
        <v>2024.08</v>
      </c>
      <c r="AP149" s="48">
        <v>7.31</v>
      </c>
      <c r="AQ149" s="48">
        <v>182.87</v>
      </c>
    </row>
    <row r="150" spans="20:43" x14ac:dyDescent="0.35">
      <c r="T150" s="51">
        <v>10</v>
      </c>
      <c r="U150" s="51">
        <v>0.01</v>
      </c>
      <c r="V150" s="25">
        <v>422.3</v>
      </c>
      <c r="W150" s="54">
        <f t="shared" ref="W150:W157" si="18">V150/0.3048</f>
        <v>1385.4986876640419</v>
      </c>
      <c r="X150" s="24">
        <v>420.7</v>
      </c>
      <c r="Y150" s="55">
        <f t="shared" ref="Y150:Y157" si="19">X150/0.3048</f>
        <v>1380.2493438320209</v>
      </c>
      <c r="Z150" s="58">
        <v>0.5</v>
      </c>
      <c r="AA150" s="48">
        <v>19589.689999999999</v>
      </c>
      <c r="AB150" s="48">
        <v>2089.92</v>
      </c>
      <c r="AC150" s="46">
        <v>0</v>
      </c>
      <c r="AD150" s="49">
        <v>25000</v>
      </c>
      <c r="AE150" s="52">
        <v>12669</v>
      </c>
      <c r="AF150" s="49">
        <v>55000</v>
      </c>
      <c r="AG150" s="52">
        <v>6316.47</v>
      </c>
      <c r="AH150" s="52">
        <v>8552.34</v>
      </c>
      <c r="AI150" s="52">
        <f t="shared" ref="AI150:AI157" si="20">AA150+AB150+AC150+AD150+AE150+AF150-AG150-AH150</f>
        <v>99479.8</v>
      </c>
      <c r="AJ150" s="48">
        <v>877.78</v>
      </c>
      <c r="AK150" s="48">
        <v>146.30000000000001</v>
      </c>
      <c r="AL150" s="46">
        <v>0</v>
      </c>
      <c r="AM150" s="49">
        <v>1000</v>
      </c>
      <c r="AN150" s="48">
        <v>2024.08</v>
      </c>
      <c r="AO150" s="48">
        <v>2024.08</v>
      </c>
      <c r="AP150" s="48">
        <v>7.31</v>
      </c>
      <c r="AQ150" s="48">
        <v>182.87</v>
      </c>
    </row>
    <row r="151" spans="20:43" x14ac:dyDescent="0.35">
      <c r="T151" s="51">
        <v>10</v>
      </c>
      <c r="U151" s="51">
        <v>0.1</v>
      </c>
      <c r="V151" s="25">
        <v>491.4</v>
      </c>
      <c r="W151" s="54">
        <f t="shared" si="18"/>
        <v>1612.2047244094488</v>
      </c>
      <c r="X151" s="24">
        <v>451.5</v>
      </c>
      <c r="Y151" s="55">
        <f t="shared" si="19"/>
        <v>1481.2992125984251</v>
      </c>
      <c r="Z151" s="58">
        <v>1</v>
      </c>
      <c r="AA151" s="48">
        <v>19589.689999999999</v>
      </c>
      <c r="AB151" s="48">
        <v>2089.92</v>
      </c>
      <c r="AC151" s="46">
        <v>0</v>
      </c>
      <c r="AD151" s="49">
        <v>25000</v>
      </c>
      <c r="AE151" s="52">
        <v>14742</v>
      </c>
      <c r="AF151" s="49">
        <v>55000</v>
      </c>
      <c r="AG151" s="52">
        <v>6509.97</v>
      </c>
      <c r="AH151" s="52">
        <v>9951.75</v>
      </c>
      <c r="AI151" s="52">
        <f t="shared" si="20"/>
        <v>99959.89</v>
      </c>
      <c r="AJ151" s="48">
        <v>877.78</v>
      </c>
      <c r="AK151" s="48">
        <v>146.30000000000001</v>
      </c>
      <c r="AL151" s="46">
        <v>0</v>
      </c>
      <c r="AM151" s="49">
        <v>1000</v>
      </c>
      <c r="AN151" s="48">
        <v>2024.08</v>
      </c>
      <c r="AO151" s="48">
        <v>2024.08</v>
      </c>
      <c r="AP151" s="48">
        <v>7.31</v>
      </c>
      <c r="AQ151" s="48">
        <v>182.87</v>
      </c>
    </row>
    <row r="152" spans="20:43" x14ac:dyDescent="0.35">
      <c r="T152" s="51">
        <v>10</v>
      </c>
      <c r="U152" s="51">
        <v>1</v>
      </c>
      <c r="V152" s="25">
        <v>563.5</v>
      </c>
      <c r="W152" s="54">
        <f t="shared" si="18"/>
        <v>1848.7532808398948</v>
      </c>
      <c r="X152" s="24">
        <v>484.5</v>
      </c>
      <c r="Y152" s="55">
        <f t="shared" si="19"/>
        <v>1589.5669291338581</v>
      </c>
      <c r="Z152" s="58">
        <v>1.3</v>
      </c>
      <c r="AA152" s="48">
        <v>19589.689999999999</v>
      </c>
      <c r="AB152" s="48">
        <v>2089.92</v>
      </c>
      <c r="AC152" s="46">
        <v>0</v>
      </c>
      <c r="AD152" s="49">
        <v>25000</v>
      </c>
      <c r="AE152" s="52">
        <v>16905</v>
      </c>
      <c r="AF152" s="49">
        <v>55000</v>
      </c>
      <c r="AG152" s="52">
        <v>6711.87</v>
      </c>
      <c r="AH152" s="52">
        <v>11411.9</v>
      </c>
      <c r="AI152" s="52">
        <f t="shared" si="20"/>
        <v>100460.84000000001</v>
      </c>
      <c r="AJ152" s="48">
        <v>877.78</v>
      </c>
      <c r="AK152" s="48">
        <v>146.30000000000001</v>
      </c>
      <c r="AL152" s="46">
        <v>0</v>
      </c>
      <c r="AM152" s="49">
        <v>1000</v>
      </c>
      <c r="AN152" s="48">
        <v>2024.08</v>
      </c>
      <c r="AO152" s="48">
        <v>2024.08</v>
      </c>
      <c r="AP152" s="48">
        <v>7.31</v>
      </c>
      <c r="AQ152" s="48">
        <v>182.87</v>
      </c>
    </row>
    <row r="153" spans="20:43" x14ac:dyDescent="0.35">
      <c r="T153" s="51">
        <v>10</v>
      </c>
      <c r="U153" s="51">
        <v>10</v>
      </c>
      <c r="V153" s="25">
        <v>644.1</v>
      </c>
      <c r="W153" s="54">
        <f t="shared" si="18"/>
        <v>2113.1889763779527</v>
      </c>
      <c r="X153" s="24">
        <v>527</v>
      </c>
      <c r="Y153" s="55">
        <f t="shared" si="19"/>
        <v>1729.002624671916</v>
      </c>
      <c r="Z153" s="58">
        <v>1.5</v>
      </c>
      <c r="AA153" s="48">
        <v>19589.689999999999</v>
      </c>
      <c r="AB153" s="48">
        <v>2089.92</v>
      </c>
      <c r="AC153" s="46">
        <v>0</v>
      </c>
      <c r="AD153" s="49">
        <v>25000</v>
      </c>
      <c r="AE153" s="52">
        <v>19323</v>
      </c>
      <c r="AF153" s="49">
        <v>55000</v>
      </c>
      <c r="AG153" s="52">
        <v>6937.58</v>
      </c>
      <c r="AH153" s="52">
        <v>13044.2</v>
      </c>
      <c r="AI153" s="52">
        <f t="shared" si="20"/>
        <v>101020.83</v>
      </c>
      <c r="AJ153" s="48">
        <v>877.78</v>
      </c>
      <c r="AK153" s="48">
        <v>146.30000000000001</v>
      </c>
      <c r="AL153" s="46">
        <v>0</v>
      </c>
      <c r="AM153" s="49">
        <v>1000</v>
      </c>
      <c r="AN153" s="48">
        <v>2024.08</v>
      </c>
      <c r="AO153" s="48">
        <v>2024.08</v>
      </c>
      <c r="AP153" s="48">
        <v>7.31</v>
      </c>
      <c r="AQ153" s="48">
        <v>182.87</v>
      </c>
    </row>
    <row r="154" spans="20:43" x14ac:dyDescent="0.35">
      <c r="T154" s="51">
        <v>100</v>
      </c>
      <c r="U154" s="51">
        <v>0.01</v>
      </c>
      <c r="V154" s="25">
        <v>357.2</v>
      </c>
      <c r="W154" s="54">
        <f t="shared" si="18"/>
        <v>1171.9160104986875</v>
      </c>
      <c r="X154" s="24">
        <v>439.3</v>
      </c>
      <c r="Y154" s="55">
        <f t="shared" si="19"/>
        <v>1441.272965879265</v>
      </c>
      <c r="Z154" s="58">
        <v>0.1</v>
      </c>
      <c r="AA154" s="48">
        <v>19589.689999999999</v>
      </c>
      <c r="AB154" s="48">
        <v>2089.92</v>
      </c>
      <c r="AC154" s="46">
        <v>0</v>
      </c>
      <c r="AD154" s="49">
        <v>25000</v>
      </c>
      <c r="AE154" s="52">
        <v>13179</v>
      </c>
      <c r="AF154" s="49">
        <v>55000</v>
      </c>
      <c r="AG154" s="52">
        <v>6364.07</v>
      </c>
      <c r="AH154" s="52">
        <v>8896.6299999999992</v>
      </c>
      <c r="AI154" s="52">
        <f t="shared" si="20"/>
        <v>99597.91</v>
      </c>
      <c r="AJ154" s="48">
        <v>877.78</v>
      </c>
      <c r="AK154" s="48">
        <v>146.30000000000001</v>
      </c>
      <c r="AL154" s="46">
        <v>0</v>
      </c>
      <c r="AM154" s="49">
        <v>1000</v>
      </c>
      <c r="AN154" s="48">
        <v>2024.08</v>
      </c>
      <c r="AO154" s="48">
        <v>2024.08</v>
      </c>
      <c r="AP154" s="48">
        <v>7.31</v>
      </c>
      <c r="AQ154" s="48">
        <v>182.87</v>
      </c>
    </row>
    <row r="155" spans="20:43" x14ac:dyDescent="0.35">
      <c r="T155" s="51">
        <v>100</v>
      </c>
      <c r="U155" s="51">
        <v>0.1</v>
      </c>
      <c r="V155" s="25">
        <v>364.1</v>
      </c>
      <c r="W155" s="54">
        <f t="shared" si="18"/>
        <v>1194.5538057742783</v>
      </c>
      <c r="X155" s="24">
        <v>442.4</v>
      </c>
      <c r="Y155" s="55">
        <f t="shared" si="19"/>
        <v>1451.4435695538057</v>
      </c>
      <c r="Z155" s="58">
        <v>0.1</v>
      </c>
      <c r="AA155" s="48">
        <v>19589.689999999999</v>
      </c>
      <c r="AB155" s="48">
        <v>2089.92</v>
      </c>
      <c r="AC155" s="46">
        <v>0</v>
      </c>
      <c r="AD155" s="49">
        <v>25000</v>
      </c>
      <c r="AE155" s="52">
        <v>13272</v>
      </c>
      <c r="AF155" s="49">
        <v>55000</v>
      </c>
      <c r="AG155" s="52">
        <v>6372.75</v>
      </c>
      <c r="AH155" s="52">
        <v>8959.41</v>
      </c>
      <c r="AI155" s="52">
        <f t="shared" si="20"/>
        <v>99619.45</v>
      </c>
      <c r="AJ155" s="48">
        <v>877.78</v>
      </c>
      <c r="AK155" s="48">
        <v>146.30000000000001</v>
      </c>
      <c r="AL155" s="46">
        <v>0</v>
      </c>
      <c r="AM155" s="49">
        <v>1000</v>
      </c>
      <c r="AN155" s="48">
        <v>2024.08</v>
      </c>
      <c r="AO155" s="48">
        <v>2024.08</v>
      </c>
      <c r="AP155" s="48">
        <v>7.31</v>
      </c>
      <c r="AQ155" s="48">
        <v>182.87</v>
      </c>
    </row>
    <row r="156" spans="20:43" x14ac:dyDescent="0.35">
      <c r="T156" s="51">
        <v>100</v>
      </c>
      <c r="U156" s="51">
        <v>1</v>
      </c>
      <c r="V156" s="25">
        <v>371.3</v>
      </c>
      <c r="W156" s="54">
        <f t="shared" si="18"/>
        <v>1218.1758530183727</v>
      </c>
      <c r="X156" s="24">
        <v>445.7</v>
      </c>
      <c r="Y156" s="55">
        <f t="shared" si="19"/>
        <v>1462.270341207349</v>
      </c>
      <c r="Z156" s="58">
        <v>0.2</v>
      </c>
      <c r="AA156" s="48">
        <v>19589.689999999999</v>
      </c>
      <c r="AB156" s="48">
        <v>2089.92</v>
      </c>
      <c r="AC156" s="46">
        <v>0</v>
      </c>
      <c r="AD156" s="49">
        <v>25000</v>
      </c>
      <c r="AE156" s="52">
        <v>13371</v>
      </c>
      <c r="AF156" s="49">
        <v>55000</v>
      </c>
      <c r="AG156" s="52">
        <v>6381.99</v>
      </c>
      <c r="AH156" s="52">
        <v>9026.24</v>
      </c>
      <c r="AI156" s="52">
        <f t="shared" si="20"/>
        <v>99642.37999999999</v>
      </c>
      <c r="AJ156" s="48">
        <v>877.78</v>
      </c>
      <c r="AK156" s="48">
        <v>146.30000000000001</v>
      </c>
      <c r="AL156" s="46">
        <v>0</v>
      </c>
      <c r="AM156" s="49">
        <v>1000</v>
      </c>
      <c r="AN156" s="48">
        <v>2024.08</v>
      </c>
      <c r="AO156" s="48">
        <v>2024.08</v>
      </c>
      <c r="AP156" s="48">
        <v>7.31</v>
      </c>
      <c r="AQ156" s="48">
        <v>182.87</v>
      </c>
    </row>
    <row r="157" spans="20:43" x14ac:dyDescent="0.35">
      <c r="T157" s="51">
        <v>100</v>
      </c>
      <c r="U157" s="51">
        <v>10</v>
      </c>
      <c r="V157" s="25">
        <v>379.4</v>
      </c>
      <c r="W157" s="54">
        <f t="shared" si="18"/>
        <v>1244.7506561679788</v>
      </c>
      <c r="X157" s="24">
        <v>450</v>
      </c>
      <c r="Y157" s="55">
        <f t="shared" si="19"/>
        <v>1476.3779527559054</v>
      </c>
      <c r="Z157" s="58">
        <v>0.3</v>
      </c>
      <c r="AA157" s="48">
        <v>19589.689999999999</v>
      </c>
      <c r="AB157" s="48">
        <v>2089.92</v>
      </c>
      <c r="AC157" s="46">
        <v>0</v>
      </c>
      <c r="AD157" s="49">
        <v>25000</v>
      </c>
      <c r="AE157" s="52">
        <v>13500</v>
      </c>
      <c r="AF157" s="49">
        <v>55000</v>
      </c>
      <c r="AG157" s="52">
        <v>6394.04</v>
      </c>
      <c r="AH157" s="52">
        <v>9113.32</v>
      </c>
      <c r="AI157" s="52">
        <f t="shared" si="20"/>
        <v>99672.25</v>
      </c>
      <c r="AJ157" s="48">
        <v>877.78</v>
      </c>
      <c r="AK157" s="48">
        <v>146.30000000000001</v>
      </c>
      <c r="AL157" s="46">
        <v>0</v>
      </c>
      <c r="AM157" s="49">
        <v>1000</v>
      </c>
      <c r="AN157" s="48">
        <v>2024.08</v>
      </c>
      <c r="AO157" s="48">
        <v>2024.08</v>
      </c>
      <c r="AP157" s="48">
        <v>7.31</v>
      </c>
      <c r="AQ157" s="48">
        <v>182.87</v>
      </c>
    </row>
  </sheetData>
  <mergeCells count="126">
    <mergeCell ref="AO135:AQ135"/>
    <mergeCell ref="V136:W136"/>
    <mergeCell ref="X136:Y136"/>
    <mergeCell ref="AA136:AA137"/>
    <mergeCell ref="AB136:AB137"/>
    <mergeCell ref="AO136:AO137"/>
    <mergeCell ref="AP136:AP137"/>
    <mergeCell ref="AQ136:AQ137"/>
    <mergeCell ref="AI136:AI137"/>
    <mergeCell ref="AJ136:AJ137"/>
    <mergeCell ref="AK136:AK137"/>
    <mergeCell ref="AL136:AL137"/>
    <mergeCell ref="AM136:AM137"/>
    <mergeCell ref="AN136:AN137"/>
    <mergeCell ref="AC136:AC137"/>
    <mergeCell ref="AD136:AD137"/>
    <mergeCell ref="AE136:AE137"/>
    <mergeCell ref="AF136:AF137"/>
    <mergeCell ref="AG136:AG137"/>
    <mergeCell ref="AH136:AH137"/>
    <mergeCell ref="T135:U136"/>
    <mergeCell ref="V135:Y135"/>
    <mergeCell ref="Z135:Z137"/>
    <mergeCell ref="AA135:AI135"/>
    <mergeCell ref="Z95:AB96"/>
    <mergeCell ref="AI99:AI100"/>
    <mergeCell ref="AJ99:AJ100"/>
    <mergeCell ref="AK99:AK100"/>
    <mergeCell ref="AL99:AL100"/>
    <mergeCell ref="AJ135:AN135"/>
    <mergeCell ref="W69:X69"/>
    <mergeCell ref="Y69:Z69"/>
    <mergeCell ref="Z35:AB36"/>
    <mergeCell ref="Z65:AB66"/>
    <mergeCell ref="AA69:AA70"/>
    <mergeCell ref="AB69:AB70"/>
    <mergeCell ref="AC69:AC70"/>
    <mergeCell ref="AD69:AD70"/>
    <mergeCell ref="U98:V99"/>
    <mergeCell ref="W98:Z98"/>
    <mergeCell ref="AA98:AI98"/>
    <mergeCell ref="U68:V69"/>
    <mergeCell ref="W68:Z68"/>
    <mergeCell ref="AA68:AI68"/>
    <mergeCell ref="AC99:AC100"/>
    <mergeCell ref="AD99:AD100"/>
    <mergeCell ref="AE99:AE100"/>
    <mergeCell ref="AF99:AF100"/>
    <mergeCell ref="AG99:AG100"/>
    <mergeCell ref="AH99:AH100"/>
    <mergeCell ref="AE69:AE70"/>
    <mergeCell ref="AF69:AF70"/>
    <mergeCell ref="AG69:AG70"/>
    <mergeCell ref="AH69:AH70"/>
    <mergeCell ref="AO98:AQ98"/>
    <mergeCell ref="W99:X99"/>
    <mergeCell ref="Y99:Z99"/>
    <mergeCell ref="AA99:AA100"/>
    <mergeCell ref="AB99:AB100"/>
    <mergeCell ref="AO99:AO100"/>
    <mergeCell ref="AP99:AP100"/>
    <mergeCell ref="AQ99:AQ100"/>
    <mergeCell ref="AN99:AN100"/>
    <mergeCell ref="AM99:AM100"/>
    <mergeCell ref="AJ98:AN98"/>
    <mergeCell ref="U38:V39"/>
    <mergeCell ref="W38:Z38"/>
    <mergeCell ref="AA38:AI38"/>
    <mergeCell ref="AJ38:AN38"/>
    <mergeCell ref="AO38:AQ38"/>
    <mergeCell ref="W39:X39"/>
    <mergeCell ref="Y39:Z39"/>
    <mergeCell ref="AN39:AN40"/>
    <mergeCell ref="AO39:AO40"/>
    <mergeCell ref="AP39:AP40"/>
    <mergeCell ref="AQ39:AQ40"/>
    <mergeCell ref="AM39:AM40"/>
    <mergeCell ref="AG39:AG40"/>
    <mergeCell ref="AH39:AH40"/>
    <mergeCell ref="AI39:AI40"/>
    <mergeCell ref="AJ39:AJ40"/>
    <mergeCell ref="AK39:AK40"/>
    <mergeCell ref="AL39:AL40"/>
    <mergeCell ref="AA39:AA40"/>
    <mergeCell ref="AB39:AB40"/>
    <mergeCell ref="AC39:AC40"/>
    <mergeCell ref="AD39:AD40"/>
    <mergeCell ref="AE39:AE40"/>
    <mergeCell ref="AF39:AF40"/>
    <mergeCell ref="AG8:AG9"/>
    <mergeCell ref="AH8:AH9"/>
    <mergeCell ref="AQ69:AQ70"/>
    <mergeCell ref="AK69:AK70"/>
    <mergeCell ref="AL69:AL70"/>
    <mergeCell ref="AM69:AM70"/>
    <mergeCell ref="AN69:AN70"/>
    <mergeCell ref="AO69:AO70"/>
    <mergeCell ref="AP69:AP70"/>
    <mergeCell ref="AJ68:AN68"/>
    <mergeCell ref="AO68:AQ68"/>
    <mergeCell ref="AI69:AI70"/>
    <mergeCell ref="AJ69:AJ70"/>
    <mergeCell ref="J3:N7"/>
    <mergeCell ref="U7:V8"/>
    <mergeCell ref="W7:Z7"/>
    <mergeCell ref="AA7:AI7"/>
    <mergeCell ref="AJ7:AN7"/>
    <mergeCell ref="AO7:AQ7"/>
    <mergeCell ref="W8:X8"/>
    <mergeCell ref="Y8:Z8"/>
    <mergeCell ref="AA8:AA9"/>
    <mergeCell ref="AB8:AB9"/>
    <mergeCell ref="AO8:AO9"/>
    <mergeCell ref="AP8:AP9"/>
    <mergeCell ref="AQ8:AQ9"/>
    <mergeCell ref="Z4:AB5"/>
    <mergeCell ref="AI8:AI9"/>
    <mergeCell ref="AJ8:AJ9"/>
    <mergeCell ref="AK8:AK9"/>
    <mergeCell ref="AL8:AL9"/>
    <mergeCell ref="AM8:AM9"/>
    <mergeCell ref="AN8:AN9"/>
    <mergeCell ref="AC8:AC9"/>
    <mergeCell ref="AD8:AD9"/>
    <mergeCell ref="AE8:AE9"/>
    <mergeCell ref="AF8:AF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8A11E6-580F-4948-9137-4A7E894A8C7B}">
  <dimension ref="A1:DO144"/>
  <sheetViews>
    <sheetView zoomScale="40" zoomScaleNormal="40" workbookViewId="0">
      <selection activeCell="FD74" sqref="FD74"/>
    </sheetView>
  </sheetViews>
  <sheetFormatPr defaultRowHeight="14.5" x14ac:dyDescent="0.35"/>
  <cols>
    <col min="8" max="8" width="9.36328125" customWidth="1"/>
    <col min="9" max="9" width="9.1796875" customWidth="1"/>
    <col min="10" max="10" width="9.36328125" customWidth="1"/>
    <col min="21" max="21" width="10.81640625" customWidth="1"/>
    <col min="33" max="33" width="10.1796875" customWidth="1"/>
  </cols>
  <sheetData>
    <row r="1" spans="1:21" x14ac:dyDescent="0.35">
      <c r="A1" s="24" t="s">
        <v>208</v>
      </c>
      <c r="B1" s="24" t="s">
        <v>209</v>
      </c>
      <c r="C1" s="24" t="s">
        <v>250</v>
      </c>
      <c r="D1" s="24" t="s">
        <v>251</v>
      </c>
      <c r="E1" s="24" t="s">
        <v>252</v>
      </c>
      <c r="F1" s="24" t="s">
        <v>253</v>
      </c>
      <c r="G1" s="24" t="s">
        <v>219</v>
      </c>
      <c r="H1" s="24" t="s">
        <v>254</v>
      </c>
      <c r="I1" s="24" t="s">
        <v>255</v>
      </c>
      <c r="J1" s="24" t="s">
        <v>256</v>
      </c>
      <c r="K1" s="24" t="s">
        <v>257</v>
      </c>
      <c r="L1" s="24" t="s">
        <v>221</v>
      </c>
      <c r="M1" s="24" t="s">
        <v>258</v>
      </c>
      <c r="N1" s="24" t="s">
        <v>259</v>
      </c>
      <c r="O1" s="24" t="s">
        <v>260</v>
      </c>
      <c r="P1" s="24" t="s">
        <v>261</v>
      </c>
      <c r="Q1" s="24" t="s">
        <v>262</v>
      </c>
      <c r="R1" s="24" t="s">
        <v>224</v>
      </c>
    </row>
    <row r="2" spans="1:21" x14ac:dyDescent="0.35">
      <c r="A2" s="47">
        <v>0.01</v>
      </c>
      <c r="B2" s="47">
        <v>0.01</v>
      </c>
      <c r="C2" s="12">
        <v>21285.5</v>
      </c>
      <c r="D2" s="12">
        <v>21244</v>
      </c>
      <c r="E2" s="12">
        <v>34735.9</v>
      </c>
      <c r="F2" s="12">
        <v>57517.3</v>
      </c>
      <c r="G2" s="12">
        <v>72684.100000000006</v>
      </c>
      <c r="H2" s="12">
        <v>820844.49999999953</v>
      </c>
      <c r="I2" s="12">
        <v>170689.58999999997</v>
      </c>
      <c r="J2" s="12">
        <v>2209395.5599999996</v>
      </c>
      <c r="K2" s="12">
        <v>1845824.6400000006</v>
      </c>
      <c r="L2" s="12">
        <v>601545.39999999991</v>
      </c>
      <c r="M2" s="80">
        <v>3.1</v>
      </c>
      <c r="N2" s="12">
        <f t="shared" ref="N2:Q9" si="0">H2/H$10</f>
        <v>7.7623600229113352</v>
      </c>
      <c r="O2" s="12">
        <f t="shared" si="0"/>
        <v>1.7508441901867144</v>
      </c>
      <c r="P2" s="12">
        <f t="shared" si="0"/>
        <v>17.665081251621572</v>
      </c>
      <c r="Q2" s="12">
        <f t="shared" si="0"/>
        <v>15.222038063328711</v>
      </c>
      <c r="R2" s="12">
        <f t="shared" ref="R2:R9" si="1">L2/L$10</f>
        <v>5.7836994287789958</v>
      </c>
    </row>
    <row r="3" spans="1:21" x14ac:dyDescent="0.35">
      <c r="A3" s="47">
        <v>0.01</v>
      </c>
      <c r="B3" s="47">
        <v>0.1</v>
      </c>
      <c r="C3" s="12">
        <v>45139.8</v>
      </c>
      <c r="D3" s="12">
        <v>49124.800000000003</v>
      </c>
      <c r="E3" s="12">
        <v>77691.600000000006</v>
      </c>
      <c r="F3" s="12">
        <v>126067.4</v>
      </c>
      <c r="G3" s="12">
        <v>141627.9</v>
      </c>
      <c r="H3" s="12">
        <v>2360158.669999999</v>
      </c>
      <c r="I3" s="12">
        <v>402494.64</v>
      </c>
      <c r="J3" s="12">
        <v>9867341.929999996</v>
      </c>
      <c r="K3" s="12">
        <v>6886751.0399999991</v>
      </c>
      <c r="L3" s="12">
        <v>1080557.9600000004</v>
      </c>
      <c r="M3" s="80">
        <v>3.3</v>
      </c>
      <c r="N3" s="12">
        <f t="shared" si="0"/>
        <v>22.318967000126808</v>
      </c>
      <c r="O3" s="12">
        <f t="shared" si="0"/>
        <v>4.1285786791408503</v>
      </c>
      <c r="P3" s="12">
        <f t="shared" si="0"/>
        <v>78.893702914376448</v>
      </c>
      <c r="Q3" s="12">
        <f t="shared" si="0"/>
        <v>56.793253374030449</v>
      </c>
      <c r="R3" s="12">
        <f t="shared" si="1"/>
        <v>10.389278109373958</v>
      </c>
    </row>
    <row r="4" spans="1:21" x14ac:dyDescent="0.35">
      <c r="A4" s="47">
        <v>0.01</v>
      </c>
      <c r="B4" s="47">
        <v>1</v>
      </c>
      <c r="C4" s="12">
        <v>106280.2</v>
      </c>
      <c r="D4" s="12">
        <v>112856.1</v>
      </c>
      <c r="E4" s="12">
        <v>193641.9</v>
      </c>
      <c r="F4" s="12">
        <v>299935</v>
      </c>
      <c r="G4" s="12">
        <v>214058.3</v>
      </c>
      <c r="H4" s="12">
        <v>3713021.1899999995</v>
      </c>
      <c r="I4" s="12">
        <v>490416.18000000017</v>
      </c>
      <c r="J4" s="12">
        <v>11875040.170000002</v>
      </c>
      <c r="K4" s="12">
        <v>9218491.2300000042</v>
      </c>
      <c r="L4" s="12">
        <v>1583794.9500000002</v>
      </c>
      <c r="M4" s="80">
        <v>3.4</v>
      </c>
      <c r="N4" s="12">
        <f t="shared" si="0"/>
        <v>35.112383952720265</v>
      </c>
      <c r="O4" s="12">
        <f t="shared" si="0"/>
        <v>5.0304316714719528</v>
      </c>
      <c r="P4" s="12">
        <f t="shared" si="0"/>
        <v>94.946126111215733</v>
      </c>
      <c r="Q4" s="12">
        <f t="shared" si="0"/>
        <v>76.022511211857008</v>
      </c>
      <c r="R4" s="12">
        <f t="shared" si="1"/>
        <v>15.227768257587975</v>
      </c>
      <c r="U4" s="22" t="s">
        <v>225</v>
      </c>
    </row>
    <row r="5" spans="1:21" x14ac:dyDescent="0.35">
      <c r="A5" s="47">
        <v>0.01</v>
      </c>
      <c r="B5" s="47">
        <v>10</v>
      </c>
      <c r="C5" s="12">
        <v>184168.5</v>
      </c>
      <c r="D5" s="12">
        <v>188423.7</v>
      </c>
      <c r="E5" s="12">
        <v>379962.5</v>
      </c>
      <c r="F5" s="12">
        <v>538958.9</v>
      </c>
      <c r="G5" s="12">
        <v>294469.2</v>
      </c>
      <c r="H5" s="12">
        <v>6363385.5899999999</v>
      </c>
      <c r="I5" s="12">
        <v>754149.04</v>
      </c>
      <c r="J5" s="12">
        <v>23208203.480000004</v>
      </c>
      <c r="K5" s="12">
        <v>16487944.660000004</v>
      </c>
      <c r="L5" s="12">
        <v>2142479.459999999</v>
      </c>
      <c r="M5" s="80">
        <v>3.3</v>
      </c>
      <c r="N5" s="12">
        <f t="shared" si="0"/>
        <v>60.175696997648259</v>
      </c>
      <c r="O5" s="12">
        <f t="shared" si="0"/>
        <v>7.7356648710614886</v>
      </c>
      <c r="P5" s="12">
        <f t="shared" si="0"/>
        <v>185.55971035732807</v>
      </c>
      <c r="Q5" s="12">
        <f t="shared" si="0"/>
        <v>135.97181214385421</v>
      </c>
      <c r="R5" s="12">
        <f t="shared" si="1"/>
        <v>20.599371600169711</v>
      </c>
    </row>
    <row r="6" spans="1:21" x14ac:dyDescent="0.35">
      <c r="A6" s="47">
        <v>0.1</v>
      </c>
      <c r="B6" s="47">
        <v>0.01</v>
      </c>
      <c r="C6" s="12">
        <v>2180.9</v>
      </c>
      <c r="D6" s="12">
        <v>2177.1999999999998</v>
      </c>
      <c r="E6" s="12">
        <v>3584.1</v>
      </c>
      <c r="F6" s="12">
        <v>5967.6</v>
      </c>
      <c r="G6" s="12">
        <v>7584.9</v>
      </c>
      <c r="H6" s="12">
        <v>170755.57</v>
      </c>
      <c r="I6" s="12">
        <v>104144.29999999999</v>
      </c>
      <c r="J6" s="12">
        <v>314555.52000000002</v>
      </c>
      <c r="K6" s="12">
        <v>278037.96999999997</v>
      </c>
      <c r="L6" s="12">
        <v>149244.60999999999</v>
      </c>
      <c r="M6" s="80">
        <v>2.9</v>
      </c>
      <c r="N6" s="12">
        <f t="shared" si="0"/>
        <v>1.6147592025742257</v>
      </c>
      <c r="O6" s="12">
        <f t="shared" si="0"/>
        <v>1.0682575463217308</v>
      </c>
      <c r="P6" s="12">
        <f t="shared" si="0"/>
        <v>2.5150085930950619</v>
      </c>
      <c r="Q6" s="12">
        <f t="shared" si="0"/>
        <v>2.292907175835861</v>
      </c>
      <c r="R6" s="12">
        <f t="shared" si="1"/>
        <v>1.4349473300025968</v>
      </c>
    </row>
    <row r="7" spans="1:21" x14ac:dyDescent="0.35">
      <c r="A7" s="47">
        <v>0.1</v>
      </c>
      <c r="B7" s="47">
        <v>0.1</v>
      </c>
      <c r="C7" s="12">
        <v>4587</v>
      </c>
      <c r="D7" s="12">
        <v>4992.8999999999996</v>
      </c>
      <c r="E7" s="12">
        <v>7946.6</v>
      </c>
      <c r="F7" s="12">
        <v>12935.3</v>
      </c>
      <c r="G7" s="12">
        <v>14480.8</v>
      </c>
      <c r="H7" s="12">
        <v>327330.67999999993</v>
      </c>
      <c r="I7" s="12">
        <v>127740.09999999998</v>
      </c>
      <c r="J7" s="12">
        <v>1101638.7300000004</v>
      </c>
      <c r="K7" s="12">
        <v>796912.78999999957</v>
      </c>
      <c r="L7" s="12">
        <v>197156.43</v>
      </c>
      <c r="M7" s="80">
        <v>3.2</v>
      </c>
      <c r="N7" s="12">
        <f t="shared" si="0"/>
        <v>3.0954201248889213</v>
      </c>
      <c r="O7" s="12">
        <f t="shared" si="0"/>
        <v>1.3102908732680763</v>
      </c>
      <c r="P7" s="12">
        <f t="shared" si="0"/>
        <v>8.8080821866878427</v>
      </c>
      <c r="Q7" s="12">
        <f t="shared" si="0"/>
        <v>6.5719335193908073</v>
      </c>
      <c r="R7" s="12">
        <f t="shared" si="1"/>
        <v>1.8956067681194242</v>
      </c>
    </row>
    <row r="8" spans="1:21" x14ac:dyDescent="0.35">
      <c r="A8" s="47">
        <v>0.1</v>
      </c>
      <c r="B8" s="47">
        <v>1</v>
      </c>
      <c r="C8" s="12">
        <v>10751.3</v>
      </c>
      <c r="D8" s="12">
        <v>11417.6</v>
      </c>
      <c r="E8" s="12">
        <v>19647.599999999999</v>
      </c>
      <c r="F8" s="12">
        <v>30533</v>
      </c>
      <c r="G8" s="12">
        <v>21719.3</v>
      </c>
      <c r="H8" s="12">
        <v>462387.2100000002</v>
      </c>
      <c r="I8" s="12">
        <v>136393.41999999998</v>
      </c>
      <c r="J8" s="12">
        <v>1291632.8700000001</v>
      </c>
      <c r="K8" s="12">
        <v>1025147.0800000001</v>
      </c>
      <c r="L8" s="12">
        <v>247448.58999999997</v>
      </c>
      <c r="M8" s="80">
        <v>3.4</v>
      </c>
      <c r="N8" s="12">
        <f t="shared" si="0"/>
        <v>4.3725894417389801</v>
      </c>
      <c r="O8" s="12">
        <f t="shared" si="0"/>
        <v>1.3990520862267959</v>
      </c>
      <c r="P8" s="12">
        <f t="shared" si="0"/>
        <v>10.327168212384372</v>
      </c>
      <c r="Q8" s="12">
        <f t="shared" si="0"/>
        <v>8.4541226366282984</v>
      </c>
      <c r="R8" s="12">
        <f t="shared" si="1"/>
        <v>2.3791525438232393</v>
      </c>
    </row>
    <row r="9" spans="1:21" x14ac:dyDescent="0.35">
      <c r="A9" s="47">
        <v>0.1</v>
      </c>
      <c r="B9" s="47">
        <v>10</v>
      </c>
      <c r="C9" s="12">
        <v>18583.3</v>
      </c>
      <c r="D9" s="12">
        <v>19013.8</v>
      </c>
      <c r="E9" s="12">
        <v>38353.9</v>
      </c>
      <c r="F9" s="12">
        <v>54596.6</v>
      </c>
      <c r="G9" s="12">
        <v>29761.200000000001</v>
      </c>
      <c r="H9" s="12">
        <v>728892.55999999959</v>
      </c>
      <c r="I9" s="12">
        <v>162904.39999999997</v>
      </c>
      <c r="J9" s="12">
        <v>2429464.709999999</v>
      </c>
      <c r="K9" s="12">
        <v>1756996.1100000003</v>
      </c>
      <c r="L9" s="12">
        <v>303322.65999999992</v>
      </c>
      <c r="M9" s="80">
        <v>3.3</v>
      </c>
      <c r="N9" s="12">
        <f t="shared" si="0"/>
        <v>6.8928115724007437</v>
      </c>
      <c r="O9" s="12">
        <f t="shared" si="0"/>
        <v>1.6709877989387201</v>
      </c>
      <c r="P9" s="12">
        <f t="shared" si="0"/>
        <v>19.424630101138263</v>
      </c>
      <c r="Q9" s="12">
        <f t="shared" si="0"/>
        <v>14.489492167327702</v>
      </c>
      <c r="R9" s="12">
        <f t="shared" si="1"/>
        <v>2.9163669032756721</v>
      </c>
    </row>
    <row r="10" spans="1:21" x14ac:dyDescent="0.35">
      <c r="A10" s="47">
        <v>1</v>
      </c>
      <c r="B10" s="47">
        <v>0.01</v>
      </c>
      <c r="C10" s="12">
        <v>270.39999999999998</v>
      </c>
      <c r="D10" s="12">
        <v>270.5</v>
      </c>
      <c r="E10" s="12">
        <v>469</v>
      </c>
      <c r="F10" s="12">
        <v>812.6</v>
      </c>
      <c r="G10" s="12">
        <v>1073.9000000000001</v>
      </c>
      <c r="H10" s="12">
        <v>105746.76999999997</v>
      </c>
      <c r="I10" s="12">
        <v>97489.88</v>
      </c>
      <c r="J10" s="12">
        <v>125071.34999999999</v>
      </c>
      <c r="K10" s="12">
        <v>121260.01999999999</v>
      </c>
      <c r="L10" s="12">
        <v>104007.03</v>
      </c>
      <c r="M10" s="80">
        <v>2.1</v>
      </c>
      <c r="N10" s="12">
        <f>H10/H$10</f>
        <v>1</v>
      </c>
      <c r="O10" s="12">
        <f t="shared" ref="O10:R10" si="2">I10/I$10</f>
        <v>1</v>
      </c>
      <c r="P10" s="12">
        <f t="shared" si="2"/>
        <v>1</v>
      </c>
      <c r="Q10" s="12">
        <f t="shared" si="2"/>
        <v>1</v>
      </c>
      <c r="R10" s="12">
        <f t="shared" si="2"/>
        <v>1</v>
      </c>
    </row>
    <row r="11" spans="1:21" x14ac:dyDescent="0.35">
      <c r="A11" s="47">
        <v>1</v>
      </c>
      <c r="B11" s="47">
        <v>0.1</v>
      </c>
      <c r="C11" s="12">
        <v>531.70000000000005</v>
      </c>
      <c r="D11" s="12">
        <v>579.70000000000005</v>
      </c>
      <c r="E11" s="12">
        <v>972.1</v>
      </c>
      <c r="F11" s="12">
        <v>1622.1</v>
      </c>
      <c r="G11" s="12">
        <v>1765</v>
      </c>
      <c r="H11" s="12">
        <v>124049.19999999998</v>
      </c>
      <c r="I11" s="12">
        <v>100264.67</v>
      </c>
      <c r="J11" s="12">
        <v>225016.46000000002</v>
      </c>
      <c r="K11" s="12">
        <v>187929.88999999996</v>
      </c>
      <c r="L11" s="12">
        <v>108808.69999999998</v>
      </c>
      <c r="M11" s="80">
        <v>2.7</v>
      </c>
      <c r="N11" s="12">
        <f t="shared" ref="N11:N21" si="3">H11/H$10</f>
        <v>1.1730779105593487</v>
      </c>
      <c r="O11" s="12">
        <f t="shared" ref="O11:O21" si="4">I11/I$10</f>
        <v>1.0284623388601974</v>
      </c>
      <c r="P11" s="12">
        <f t="shared" ref="P11:P21" si="5">J11/J$10</f>
        <v>1.7991047510081248</v>
      </c>
      <c r="Q11" s="12">
        <f t="shared" ref="Q11:Q21" si="6">K11/K$10</f>
        <v>1.5498091621624339</v>
      </c>
      <c r="R11" s="12">
        <f t="shared" ref="R11:R21" si="7">L11/L$10</f>
        <v>1.0461667831491774</v>
      </c>
    </row>
    <row r="12" spans="1:21" x14ac:dyDescent="0.35">
      <c r="A12" s="47">
        <v>1</v>
      </c>
      <c r="B12" s="47">
        <v>1</v>
      </c>
      <c r="C12" s="12">
        <v>1198.4000000000001</v>
      </c>
      <c r="D12" s="12">
        <v>1273.8</v>
      </c>
      <c r="E12" s="12">
        <v>2248.1999999999998</v>
      </c>
      <c r="F12" s="12">
        <v>3592.8</v>
      </c>
      <c r="G12" s="12">
        <v>2485.6999999999998</v>
      </c>
      <c r="H12" s="12">
        <v>137323.81</v>
      </c>
      <c r="I12" s="12">
        <v>100991.28000000001</v>
      </c>
      <c r="J12" s="12">
        <v>233292.3</v>
      </c>
      <c r="K12" s="12">
        <v>205812.77999999997</v>
      </c>
      <c r="L12" s="12">
        <v>113816.04</v>
      </c>
      <c r="M12" s="80">
        <v>2.9</v>
      </c>
      <c r="N12" s="12">
        <f t="shared" si="3"/>
        <v>1.298609971727742</v>
      </c>
      <c r="O12" s="12">
        <f t="shared" si="4"/>
        <v>1.035915522718871</v>
      </c>
      <c r="P12" s="12">
        <f t="shared" si="5"/>
        <v>1.865273701771029</v>
      </c>
      <c r="Q12" s="12">
        <f t="shared" si="6"/>
        <v>1.6972847274806651</v>
      </c>
      <c r="R12" s="12">
        <f t="shared" si="7"/>
        <v>1.0943110287833429</v>
      </c>
    </row>
    <row r="13" spans="1:21" x14ac:dyDescent="0.35">
      <c r="A13" s="47">
        <v>1</v>
      </c>
      <c r="B13" s="47">
        <v>10</v>
      </c>
      <c r="C13" s="12">
        <v>2024.7</v>
      </c>
      <c r="D13" s="12">
        <v>2072.8000000000002</v>
      </c>
      <c r="E13" s="12">
        <v>4193</v>
      </c>
      <c r="F13" s="12">
        <v>6160.4</v>
      </c>
      <c r="G13" s="12">
        <v>3291.2</v>
      </c>
      <c r="H13" s="12">
        <v>165443.22</v>
      </c>
      <c r="I13" s="12">
        <v>103780.02</v>
      </c>
      <c r="J13" s="12">
        <v>351589.68000000017</v>
      </c>
      <c r="K13" s="12">
        <v>283901.05999999994</v>
      </c>
      <c r="L13" s="12">
        <v>119412.54</v>
      </c>
      <c r="M13" s="80">
        <v>3</v>
      </c>
      <c r="N13" s="12">
        <f t="shared" si="3"/>
        <v>1.5645226799835119</v>
      </c>
      <c r="O13" s="12">
        <f t="shared" si="4"/>
        <v>1.0645209533543378</v>
      </c>
      <c r="P13" s="12">
        <f t="shared" si="5"/>
        <v>2.8111128567813508</v>
      </c>
      <c r="Q13" s="12">
        <f t="shared" si="6"/>
        <v>2.3412585615605206</v>
      </c>
      <c r="R13" s="12">
        <f t="shared" si="7"/>
        <v>1.1481198915111794</v>
      </c>
    </row>
    <row r="14" spans="1:21" x14ac:dyDescent="0.35">
      <c r="A14" s="47">
        <v>10</v>
      </c>
      <c r="B14" s="47">
        <v>0.01</v>
      </c>
      <c r="C14" s="12">
        <v>79.3</v>
      </c>
      <c r="D14" s="12">
        <v>79.900000000000006</v>
      </c>
      <c r="E14" s="12">
        <v>157.5</v>
      </c>
      <c r="F14" s="12">
        <v>297.10000000000002</v>
      </c>
      <c r="G14" s="12">
        <v>422.3</v>
      </c>
      <c r="H14" s="12">
        <v>99489.87</v>
      </c>
      <c r="I14" s="12">
        <v>96854.7</v>
      </c>
      <c r="J14" s="12">
        <v>107047.87999999999</v>
      </c>
      <c r="K14" s="12">
        <v>106682.88999999997</v>
      </c>
      <c r="L14" s="12">
        <v>99479.8</v>
      </c>
      <c r="M14" s="80">
        <v>0.5</v>
      </c>
      <c r="N14" s="12">
        <f t="shared" si="3"/>
        <v>0.94083128969329299</v>
      </c>
      <c r="O14" s="12">
        <f t="shared" si="4"/>
        <v>0.99348465707414957</v>
      </c>
      <c r="P14" s="12">
        <f t="shared" si="5"/>
        <v>0.85589449542201312</v>
      </c>
      <c r="Q14" s="12">
        <f t="shared" si="6"/>
        <v>0.87978618179347146</v>
      </c>
      <c r="R14" s="12">
        <f t="shared" si="7"/>
        <v>0.95647188464087485</v>
      </c>
    </row>
    <row r="15" spans="1:21" x14ac:dyDescent="0.35">
      <c r="A15" s="47">
        <v>10</v>
      </c>
      <c r="B15" s="47">
        <v>0.1</v>
      </c>
      <c r="C15" s="12">
        <v>126.2</v>
      </c>
      <c r="D15" s="12">
        <v>138.4</v>
      </c>
      <c r="E15" s="12">
        <v>274.7</v>
      </c>
      <c r="F15" s="12">
        <v>490.8</v>
      </c>
      <c r="G15" s="12">
        <v>491.4</v>
      </c>
      <c r="H15" s="12">
        <v>103719.72999999998</v>
      </c>
      <c r="I15" s="12">
        <v>97517.12000000001</v>
      </c>
      <c r="J15" s="12">
        <v>137356.10999999999</v>
      </c>
      <c r="K15" s="12">
        <v>127032.95999999999</v>
      </c>
      <c r="L15" s="12">
        <v>99959.89</v>
      </c>
      <c r="M15" s="80">
        <v>1</v>
      </c>
      <c r="N15" s="12">
        <f t="shared" si="3"/>
        <v>0.98083118756251375</v>
      </c>
      <c r="O15" s="12">
        <f t="shared" si="4"/>
        <v>1.0002794136170852</v>
      </c>
      <c r="P15" s="12">
        <f t="shared" si="5"/>
        <v>1.0982220148739099</v>
      </c>
      <c r="Q15" s="12">
        <f t="shared" si="6"/>
        <v>1.0476079420075965</v>
      </c>
      <c r="R15" s="12">
        <f t="shared" si="7"/>
        <v>0.96108782262122094</v>
      </c>
    </row>
    <row r="16" spans="1:21" x14ac:dyDescent="0.35">
      <c r="A16" s="47">
        <v>10</v>
      </c>
      <c r="B16" s="47">
        <v>1</v>
      </c>
      <c r="C16" s="12">
        <v>243.1</v>
      </c>
      <c r="D16" s="12">
        <v>259.39999999999998</v>
      </c>
      <c r="E16" s="12">
        <v>508.2</v>
      </c>
      <c r="F16" s="12">
        <v>898.7</v>
      </c>
      <c r="G16" s="12">
        <v>563.5</v>
      </c>
      <c r="H16" s="12">
        <v>104847.49999999999</v>
      </c>
      <c r="I16" s="12">
        <v>97450.970000000016</v>
      </c>
      <c r="J16" s="12">
        <v>127458.16999999998</v>
      </c>
      <c r="K16" s="12">
        <v>123879.08999999998</v>
      </c>
      <c r="L16" s="12">
        <v>100460.84000000001</v>
      </c>
      <c r="M16" s="80">
        <v>1.3</v>
      </c>
      <c r="N16" s="12">
        <f t="shared" si="3"/>
        <v>0.99149600503164315</v>
      </c>
      <c r="O16" s="12">
        <f t="shared" si="4"/>
        <v>0.99960088165048522</v>
      </c>
      <c r="P16" s="12">
        <f t="shared" si="5"/>
        <v>1.0190836670428518</v>
      </c>
      <c r="Q16" s="12">
        <f t="shared" si="6"/>
        <v>1.021598792413196</v>
      </c>
      <c r="R16" s="12">
        <f t="shared" si="7"/>
        <v>0.96590432396733195</v>
      </c>
    </row>
    <row r="17" spans="1:18" x14ac:dyDescent="0.35">
      <c r="A17" s="47">
        <v>10</v>
      </c>
      <c r="B17" s="47">
        <v>10</v>
      </c>
      <c r="C17" s="12">
        <v>368.9</v>
      </c>
      <c r="D17" s="12">
        <v>378.7</v>
      </c>
      <c r="E17" s="12">
        <v>776.9</v>
      </c>
      <c r="F17" s="12">
        <v>1316.7</v>
      </c>
      <c r="G17" s="12">
        <v>644.1</v>
      </c>
      <c r="H17" s="12">
        <v>109098.08999999998</v>
      </c>
      <c r="I17" s="12">
        <v>97867.62000000001</v>
      </c>
      <c r="J17" s="12">
        <v>143803.27999999997</v>
      </c>
      <c r="K17" s="12">
        <v>136591.38999999998</v>
      </c>
      <c r="L17" s="12">
        <v>101020.83</v>
      </c>
      <c r="M17" s="80">
        <v>1.5</v>
      </c>
      <c r="N17" s="12">
        <f t="shared" si="3"/>
        <v>1.0316919372572799</v>
      </c>
      <c r="O17" s="12">
        <f t="shared" si="4"/>
        <v>1.003874658579947</v>
      </c>
      <c r="P17" s="12">
        <f t="shared" si="5"/>
        <v>1.1497699513117912</v>
      </c>
      <c r="Q17" s="12">
        <f t="shared" si="6"/>
        <v>1.1264338402715091</v>
      </c>
      <c r="R17" s="12">
        <f t="shared" si="7"/>
        <v>0.97128847924991224</v>
      </c>
    </row>
    <row r="18" spans="1:18" x14ac:dyDescent="0.35">
      <c r="A18" s="47">
        <v>100</v>
      </c>
      <c r="B18" s="47">
        <v>0.01</v>
      </c>
      <c r="C18" s="12">
        <v>60.2</v>
      </c>
      <c r="D18" s="12">
        <v>60.8</v>
      </c>
      <c r="E18" s="12">
        <v>126.3</v>
      </c>
      <c r="F18" s="12">
        <v>245.5</v>
      </c>
      <c r="G18" s="12">
        <v>357.2</v>
      </c>
      <c r="H18" s="12">
        <v>98988.93</v>
      </c>
      <c r="I18" s="12">
        <v>96801.05</v>
      </c>
      <c r="J18" s="12">
        <v>105956.36999999998</v>
      </c>
      <c r="K18" s="12">
        <v>105552.22999999998</v>
      </c>
      <c r="L18" s="12">
        <v>99597.91</v>
      </c>
      <c r="M18" s="80">
        <v>0.1</v>
      </c>
      <c r="N18" s="12">
        <f t="shared" si="3"/>
        <v>0.93609412372595413</v>
      </c>
      <c r="O18" s="12">
        <f t="shared" si="4"/>
        <v>0.99293434354417087</v>
      </c>
      <c r="P18" s="12">
        <f t="shared" si="5"/>
        <v>0.84716739684987796</v>
      </c>
      <c r="Q18" s="12">
        <f t="shared" si="6"/>
        <v>0.87046192141482404</v>
      </c>
      <c r="R18" s="12">
        <f t="shared" si="7"/>
        <v>0.95760748095585468</v>
      </c>
    </row>
    <row r="19" spans="1:18" x14ac:dyDescent="0.35">
      <c r="A19" s="47">
        <v>100</v>
      </c>
      <c r="B19" s="47">
        <v>0.1</v>
      </c>
      <c r="C19" s="12">
        <v>85.7</v>
      </c>
      <c r="D19" s="12">
        <v>94.2</v>
      </c>
      <c r="E19" s="12">
        <v>205</v>
      </c>
      <c r="F19" s="12">
        <v>377.7</v>
      </c>
      <c r="G19" s="12">
        <v>364.1</v>
      </c>
      <c r="H19" s="12">
        <v>101686.78</v>
      </c>
      <c r="I19" s="12">
        <v>97242.32</v>
      </c>
      <c r="J19" s="12">
        <v>128590.21999999997</v>
      </c>
      <c r="K19" s="12">
        <v>120943.39</v>
      </c>
      <c r="L19" s="12">
        <v>99619.45</v>
      </c>
      <c r="M19" s="80">
        <v>0.1</v>
      </c>
      <c r="N19" s="12">
        <f t="shared" si="3"/>
        <v>0.96160648689316963</v>
      </c>
      <c r="O19" s="12">
        <f t="shared" si="4"/>
        <v>0.99746065950640217</v>
      </c>
      <c r="P19" s="12">
        <f t="shared" si="5"/>
        <v>1.0281349005987381</v>
      </c>
      <c r="Q19" s="12">
        <f t="shared" si="6"/>
        <v>0.99738883434127756</v>
      </c>
      <c r="R19" s="12">
        <f t="shared" si="7"/>
        <v>0.95781458234121286</v>
      </c>
    </row>
    <row r="20" spans="1:18" x14ac:dyDescent="0.35">
      <c r="A20" s="47">
        <v>100</v>
      </c>
      <c r="B20" s="47">
        <v>1</v>
      </c>
      <c r="C20" s="12">
        <v>147.6</v>
      </c>
      <c r="D20" s="12">
        <v>157.9</v>
      </c>
      <c r="E20" s="12">
        <v>334.2</v>
      </c>
      <c r="F20" s="12">
        <v>629.29999999999995</v>
      </c>
      <c r="G20" s="12">
        <v>371.3</v>
      </c>
      <c r="H20" s="12">
        <v>101566.93999999999</v>
      </c>
      <c r="I20" s="12">
        <v>97093.99</v>
      </c>
      <c r="J20" s="12">
        <v>116874.71999999997</v>
      </c>
      <c r="K20" s="12">
        <v>115685.69999999998</v>
      </c>
      <c r="L20" s="12">
        <v>99642.37999999999</v>
      </c>
      <c r="M20" s="80">
        <v>0.2</v>
      </c>
      <c r="N20" s="12">
        <f t="shared" si="3"/>
        <v>0.96047321350808168</v>
      </c>
      <c r="O20" s="12">
        <f t="shared" si="4"/>
        <v>0.99593916825007889</v>
      </c>
      <c r="P20" s="12">
        <f t="shared" si="5"/>
        <v>0.93446436773889452</v>
      </c>
      <c r="Q20" s="12">
        <f t="shared" si="6"/>
        <v>0.95403002572488438</v>
      </c>
      <c r="R20" s="12">
        <f t="shared" si="7"/>
        <v>0.95803504820779894</v>
      </c>
    </row>
    <row r="21" spans="1:18" x14ac:dyDescent="0.35">
      <c r="A21" s="47">
        <v>100</v>
      </c>
      <c r="B21" s="47">
        <v>10</v>
      </c>
      <c r="C21" s="12">
        <v>203.3</v>
      </c>
      <c r="D21" s="12">
        <v>209.3</v>
      </c>
      <c r="E21" s="12">
        <v>435.3</v>
      </c>
      <c r="F21" s="12">
        <v>832.4</v>
      </c>
      <c r="G21" s="12">
        <v>379.4</v>
      </c>
      <c r="H21" s="12">
        <v>104063.70999999998</v>
      </c>
      <c r="I21" s="12">
        <v>97276.37000000001</v>
      </c>
      <c r="J21" s="12">
        <v>123024.51</v>
      </c>
      <c r="K21" s="12">
        <v>121860.50999999998</v>
      </c>
      <c r="L21" s="12">
        <v>99672.25</v>
      </c>
      <c r="M21" s="80">
        <v>0.3</v>
      </c>
      <c r="N21" s="12">
        <f t="shared" si="3"/>
        <v>0.98408405287461742</v>
      </c>
      <c r="O21" s="12">
        <f t="shared" si="4"/>
        <v>0.99780992652775857</v>
      </c>
      <c r="P21" s="12">
        <f t="shared" si="5"/>
        <v>0.98363462135812885</v>
      </c>
      <c r="Q21" s="12">
        <f t="shared" si="6"/>
        <v>1.0049520856090901</v>
      </c>
      <c r="R21" s="12">
        <f t="shared" si="7"/>
        <v>0.95832224033317748</v>
      </c>
    </row>
    <row r="22" spans="1:18" x14ac:dyDescent="0.35">
      <c r="A22" s="14"/>
      <c r="B22" s="14"/>
      <c r="C22" s="14"/>
      <c r="D22" s="14"/>
      <c r="E22" s="14"/>
      <c r="F22" s="14"/>
      <c r="G22" s="14"/>
      <c r="H22" s="14"/>
      <c r="I22" s="14"/>
      <c r="J22" s="14"/>
      <c r="K22" s="14"/>
      <c r="L22" s="14"/>
      <c r="M22" s="14"/>
      <c r="N22" s="14"/>
      <c r="O22" s="14"/>
      <c r="P22" s="14"/>
    </row>
    <row r="23" spans="1:18" x14ac:dyDescent="0.35">
      <c r="A23" s="14"/>
      <c r="B23" s="14"/>
      <c r="C23" s="14"/>
      <c r="D23" s="14"/>
      <c r="E23" s="14"/>
      <c r="F23" s="14"/>
      <c r="G23" s="14"/>
      <c r="H23" s="14"/>
      <c r="I23" s="14"/>
      <c r="J23" s="14"/>
      <c r="K23" s="14"/>
      <c r="L23" s="14"/>
      <c r="M23" s="14"/>
      <c r="N23" s="14"/>
      <c r="O23" s="14"/>
      <c r="P23" s="14"/>
    </row>
    <row r="24" spans="1:18" x14ac:dyDescent="0.35">
      <c r="A24" s="14"/>
      <c r="B24" s="14"/>
      <c r="C24" s="14"/>
      <c r="D24" s="14"/>
      <c r="E24" s="14"/>
      <c r="F24" s="14"/>
      <c r="G24" s="14"/>
      <c r="H24" s="14"/>
      <c r="I24" s="14"/>
      <c r="J24" s="14"/>
      <c r="K24" s="14"/>
      <c r="L24" s="14"/>
      <c r="M24" s="14"/>
      <c r="N24" s="14"/>
      <c r="O24" s="14"/>
      <c r="P24" s="14"/>
    </row>
    <row r="25" spans="1:18" x14ac:dyDescent="0.35">
      <c r="A25" s="14"/>
      <c r="B25" s="14"/>
      <c r="C25" s="14"/>
      <c r="D25" s="14"/>
      <c r="E25" s="14"/>
      <c r="F25" s="14"/>
      <c r="G25" s="14"/>
      <c r="H25" s="14"/>
      <c r="I25" s="14"/>
      <c r="J25" s="14"/>
      <c r="K25" s="14"/>
      <c r="L25" s="14"/>
      <c r="M25" s="14"/>
      <c r="N25" s="14"/>
      <c r="O25" s="14"/>
      <c r="P25" s="14"/>
    </row>
    <row r="26" spans="1:18" x14ac:dyDescent="0.35">
      <c r="A26" s="14"/>
      <c r="B26" s="14"/>
      <c r="C26" s="14"/>
      <c r="D26" s="14"/>
      <c r="E26" s="14"/>
      <c r="F26" s="14"/>
      <c r="G26" s="14"/>
      <c r="H26" s="14"/>
      <c r="I26" s="14"/>
      <c r="J26" s="14"/>
      <c r="K26" s="14"/>
      <c r="L26" s="14"/>
      <c r="M26" s="14"/>
      <c r="N26" s="14"/>
      <c r="O26" s="14"/>
      <c r="P26" s="14"/>
    </row>
    <row r="27" spans="1:18" x14ac:dyDescent="0.35">
      <c r="A27" s="14"/>
      <c r="B27" s="14"/>
      <c r="C27" s="14"/>
      <c r="D27" s="14"/>
      <c r="E27" s="14"/>
      <c r="F27" s="14"/>
      <c r="G27" s="14"/>
      <c r="H27" s="14"/>
      <c r="I27" s="14"/>
      <c r="J27" s="14"/>
      <c r="K27" s="14"/>
      <c r="L27" s="14"/>
      <c r="M27" s="14"/>
      <c r="N27" s="14"/>
      <c r="O27" s="14"/>
      <c r="P27" s="14"/>
    </row>
    <row r="28" spans="1:18" x14ac:dyDescent="0.35">
      <c r="A28" s="14"/>
      <c r="B28" s="14"/>
      <c r="C28" s="14"/>
      <c r="D28" s="14"/>
      <c r="E28" s="14"/>
      <c r="F28" s="14"/>
      <c r="G28" s="14"/>
      <c r="H28" s="14"/>
      <c r="I28" s="14"/>
      <c r="J28" s="14"/>
      <c r="K28" s="14"/>
      <c r="L28" s="14"/>
      <c r="M28" s="14"/>
      <c r="N28" s="14"/>
      <c r="O28" s="14"/>
      <c r="P28" s="14"/>
    </row>
    <row r="29" spans="1:18" x14ac:dyDescent="0.35">
      <c r="A29" s="14"/>
      <c r="B29" s="14"/>
      <c r="C29" s="14"/>
      <c r="D29" s="14"/>
      <c r="E29" s="14"/>
      <c r="F29" s="14"/>
      <c r="G29" s="14"/>
      <c r="H29" s="14"/>
      <c r="I29" s="14"/>
      <c r="J29" s="14"/>
      <c r="K29" s="14"/>
      <c r="L29" s="14"/>
      <c r="M29" s="14"/>
      <c r="N29" s="14"/>
      <c r="O29" s="14"/>
      <c r="P29" s="14"/>
    </row>
    <row r="30" spans="1:18" x14ac:dyDescent="0.35">
      <c r="A30" s="14"/>
      <c r="B30" s="14"/>
      <c r="C30" s="14"/>
      <c r="D30" s="14"/>
      <c r="E30" s="14"/>
      <c r="F30" s="14"/>
      <c r="G30" s="14"/>
      <c r="H30" s="14"/>
      <c r="I30" s="14"/>
      <c r="J30" s="14"/>
      <c r="K30" s="14"/>
      <c r="L30" s="14"/>
      <c r="M30" s="14"/>
      <c r="N30" s="14"/>
      <c r="O30" s="14"/>
      <c r="P30" s="14"/>
    </row>
    <row r="31" spans="1:18" x14ac:dyDescent="0.35">
      <c r="A31" s="14"/>
      <c r="B31" s="14"/>
      <c r="C31" s="14"/>
      <c r="D31" s="14"/>
      <c r="E31" s="14"/>
      <c r="F31" s="14"/>
      <c r="G31" s="14"/>
      <c r="H31" s="14"/>
      <c r="I31" s="14"/>
      <c r="J31" s="14"/>
      <c r="K31" s="14"/>
      <c r="L31" s="14"/>
      <c r="M31" s="14"/>
      <c r="N31" s="14"/>
      <c r="O31" s="14"/>
      <c r="P31" s="14"/>
    </row>
    <row r="32" spans="1:18" x14ac:dyDescent="0.35">
      <c r="A32" s="14"/>
      <c r="B32" s="14"/>
      <c r="C32" s="14"/>
      <c r="D32" s="14"/>
      <c r="E32" s="14"/>
      <c r="F32" s="14"/>
      <c r="G32" s="14"/>
      <c r="H32" s="14"/>
      <c r="I32" s="14"/>
      <c r="J32" s="14"/>
      <c r="K32" s="14"/>
      <c r="L32" s="14"/>
      <c r="M32" s="14"/>
      <c r="N32" s="14"/>
      <c r="O32" s="14"/>
      <c r="P32" s="14"/>
    </row>
    <row r="33" spans="1:16" x14ac:dyDescent="0.35">
      <c r="A33" s="14"/>
      <c r="B33" s="14"/>
      <c r="C33" s="14"/>
      <c r="D33" s="14"/>
      <c r="E33" s="14"/>
      <c r="F33" s="14"/>
      <c r="G33" s="14"/>
      <c r="H33" s="14"/>
      <c r="I33" s="14"/>
      <c r="J33" s="14"/>
      <c r="K33" s="14"/>
      <c r="L33" s="14"/>
      <c r="M33" s="14"/>
      <c r="N33" s="14"/>
      <c r="O33" s="14"/>
      <c r="P33" s="14"/>
    </row>
    <row r="34" spans="1:16" x14ac:dyDescent="0.35">
      <c r="A34" s="14"/>
      <c r="B34" s="14"/>
      <c r="C34" s="14"/>
      <c r="D34" s="14"/>
      <c r="E34" s="14"/>
      <c r="F34" s="14"/>
      <c r="G34" s="14"/>
      <c r="H34" s="14"/>
      <c r="I34" s="14"/>
      <c r="J34" s="14"/>
      <c r="K34" s="14"/>
      <c r="L34" s="14"/>
      <c r="M34" s="14"/>
      <c r="N34" s="14"/>
      <c r="O34" s="14"/>
      <c r="P34" s="14"/>
    </row>
    <row r="35" spans="1:16" x14ac:dyDescent="0.35">
      <c r="A35" s="14"/>
      <c r="B35" s="14"/>
      <c r="C35" s="14"/>
      <c r="D35" s="14"/>
      <c r="E35" s="14"/>
      <c r="F35" s="14"/>
      <c r="G35" s="14"/>
      <c r="H35" s="14"/>
      <c r="I35" s="14"/>
      <c r="J35" s="14"/>
      <c r="K35" s="14"/>
      <c r="L35" s="14"/>
      <c r="M35" s="14"/>
      <c r="N35" s="14"/>
      <c r="O35" s="14"/>
      <c r="P35" s="14"/>
    </row>
    <row r="36" spans="1:16" x14ac:dyDescent="0.35">
      <c r="A36" s="14"/>
      <c r="B36" s="14"/>
      <c r="C36" s="14"/>
      <c r="D36" s="14"/>
      <c r="E36" s="14"/>
      <c r="F36" s="14"/>
      <c r="G36" s="14"/>
      <c r="H36" s="14"/>
      <c r="I36" s="14"/>
      <c r="J36" s="14"/>
      <c r="K36" s="14"/>
      <c r="L36" s="14"/>
      <c r="M36" s="14"/>
      <c r="N36" s="14"/>
      <c r="O36" s="14"/>
      <c r="P36" s="14"/>
    </row>
    <row r="37" spans="1:16" x14ac:dyDescent="0.35">
      <c r="A37" s="14"/>
      <c r="B37" s="14"/>
      <c r="C37" s="14"/>
      <c r="D37" s="14"/>
      <c r="E37" s="14"/>
      <c r="F37" s="14"/>
      <c r="G37" s="14"/>
      <c r="H37" s="14"/>
      <c r="I37" s="14"/>
      <c r="J37" s="14"/>
      <c r="K37" s="14"/>
      <c r="L37" s="14"/>
      <c r="M37" s="14"/>
      <c r="N37" s="14"/>
      <c r="O37" s="14"/>
      <c r="P37" s="14"/>
    </row>
    <row r="38" spans="1:16" x14ac:dyDescent="0.35">
      <c r="A38" s="14"/>
      <c r="B38" s="14"/>
      <c r="C38" s="14"/>
      <c r="D38" s="14"/>
      <c r="E38" s="14"/>
      <c r="F38" s="14"/>
      <c r="G38" s="14"/>
      <c r="H38" s="14"/>
      <c r="I38" s="14"/>
      <c r="J38" s="14"/>
      <c r="K38" s="14"/>
      <c r="L38" s="14"/>
      <c r="M38" s="14"/>
      <c r="N38" s="14"/>
      <c r="O38" s="14"/>
      <c r="P38" s="14"/>
    </row>
    <row r="39" spans="1:16" x14ac:dyDescent="0.35">
      <c r="A39" s="14"/>
      <c r="B39" s="14"/>
      <c r="C39" s="14"/>
      <c r="D39" s="14"/>
      <c r="E39" s="14"/>
      <c r="F39" s="14"/>
      <c r="G39" s="14"/>
      <c r="H39" s="14"/>
      <c r="I39" s="14"/>
      <c r="J39" s="14"/>
      <c r="K39" s="14"/>
      <c r="L39" s="14"/>
      <c r="M39" s="14"/>
      <c r="N39" s="14"/>
      <c r="O39" s="14"/>
      <c r="P39" s="14"/>
    </row>
    <row r="40" spans="1:16" x14ac:dyDescent="0.35">
      <c r="A40" s="14"/>
      <c r="B40" s="14"/>
      <c r="C40" s="14"/>
      <c r="D40" s="14"/>
      <c r="E40" s="14"/>
      <c r="F40" s="14"/>
      <c r="G40" s="14"/>
      <c r="H40" s="14"/>
      <c r="I40" s="14"/>
      <c r="J40" s="14"/>
      <c r="K40" s="14"/>
      <c r="L40" s="14"/>
      <c r="M40" s="14"/>
      <c r="N40" s="14"/>
      <c r="O40" s="14"/>
      <c r="P40" s="14"/>
    </row>
    <row r="41" spans="1:16" x14ac:dyDescent="0.35">
      <c r="A41" s="14"/>
      <c r="B41" s="14"/>
      <c r="C41" s="14"/>
      <c r="D41" s="14"/>
      <c r="E41" s="14"/>
      <c r="F41" s="14"/>
      <c r="G41" s="14"/>
      <c r="H41" s="14"/>
      <c r="I41" s="14"/>
      <c r="J41" s="14"/>
      <c r="K41" s="14"/>
      <c r="L41" s="14"/>
      <c r="M41" s="14"/>
      <c r="N41" s="14"/>
      <c r="O41" s="14"/>
      <c r="P41" s="14"/>
    </row>
    <row r="42" spans="1:16" x14ac:dyDescent="0.35">
      <c r="A42" s="14"/>
      <c r="B42" s="14"/>
      <c r="C42" s="14"/>
      <c r="D42" s="14"/>
      <c r="E42" s="14"/>
      <c r="F42" s="14"/>
      <c r="G42" s="14"/>
      <c r="H42" s="14"/>
      <c r="I42" s="14"/>
      <c r="J42" s="14"/>
      <c r="K42" s="14"/>
      <c r="L42" s="14"/>
      <c r="M42" s="14"/>
      <c r="N42" s="14"/>
      <c r="O42" s="14"/>
      <c r="P42" s="14"/>
    </row>
    <row r="43" spans="1:16" x14ac:dyDescent="0.35">
      <c r="A43" s="14"/>
      <c r="B43" s="14"/>
      <c r="C43" s="14"/>
      <c r="D43" s="14"/>
      <c r="E43" s="14"/>
      <c r="F43" s="14"/>
      <c r="G43" s="14"/>
      <c r="H43" s="14"/>
      <c r="I43" s="14"/>
      <c r="J43" s="14"/>
      <c r="K43" s="14"/>
      <c r="L43" s="14"/>
      <c r="M43" s="14"/>
      <c r="N43" s="14"/>
      <c r="O43" s="14"/>
      <c r="P43" s="14"/>
    </row>
    <row r="44" spans="1:16" x14ac:dyDescent="0.35">
      <c r="A44" s="14"/>
      <c r="B44" s="14"/>
      <c r="C44" s="14"/>
      <c r="D44" s="14"/>
      <c r="E44" s="14"/>
      <c r="F44" s="14"/>
      <c r="G44" s="14"/>
      <c r="H44" s="14"/>
      <c r="I44" s="14"/>
      <c r="J44" s="14"/>
      <c r="K44" s="14"/>
      <c r="L44" s="14"/>
      <c r="M44" s="14"/>
      <c r="N44" s="14"/>
      <c r="O44" s="14"/>
      <c r="P44" s="14"/>
    </row>
    <row r="45" spans="1:16" x14ac:dyDescent="0.35">
      <c r="A45" s="14"/>
      <c r="B45" s="14"/>
      <c r="C45" s="14"/>
      <c r="D45" s="14"/>
      <c r="E45" s="14"/>
      <c r="F45" s="14"/>
      <c r="G45" s="14"/>
      <c r="H45" s="14"/>
      <c r="I45" s="14"/>
      <c r="J45" s="14"/>
      <c r="K45" s="14"/>
      <c r="L45" s="14"/>
      <c r="M45" s="14"/>
      <c r="N45" s="14"/>
      <c r="O45" s="14"/>
      <c r="P45" s="14"/>
    </row>
    <row r="46" spans="1:16" x14ac:dyDescent="0.35">
      <c r="A46" s="14"/>
      <c r="B46" s="14"/>
      <c r="C46" s="14"/>
      <c r="D46" s="14"/>
      <c r="E46" s="14"/>
      <c r="F46" s="14"/>
      <c r="G46" s="14"/>
      <c r="H46" s="14"/>
      <c r="I46" s="14"/>
      <c r="J46" s="14"/>
      <c r="K46" s="14"/>
      <c r="L46" s="14"/>
      <c r="M46" s="14"/>
      <c r="N46" s="14"/>
      <c r="O46" s="14"/>
      <c r="P46" s="14"/>
    </row>
    <row r="47" spans="1:16" x14ac:dyDescent="0.35">
      <c r="A47" s="14"/>
      <c r="B47" s="14"/>
      <c r="C47" s="14"/>
      <c r="D47" s="14"/>
      <c r="E47" s="14"/>
      <c r="F47" s="14"/>
      <c r="G47" s="14"/>
      <c r="H47" s="14"/>
      <c r="I47" s="14"/>
      <c r="J47" s="14"/>
      <c r="K47" s="14"/>
      <c r="L47" s="14"/>
      <c r="M47" s="14"/>
      <c r="N47" s="14"/>
      <c r="O47" s="14"/>
      <c r="P47" s="14"/>
    </row>
    <row r="48" spans="1:16" x14ac:dyDescent="0.35">
      <c r="A48" s="14"/>
      <c r="B48" s="14"/>
      <c r="C48" s="14"/>
      <c r="D48" s="14"/>
      <c r="E48" s="14"/>
      <c r="F48" s="14"/>
      <c r="G48" s="14"/>
      <c r="H48" s="14"/>
      <c r="I48" s="14"/>
      <c r="J48" s="14"/>
      <c r="K48" s="14"/>
      <c r="L48" s="14"/>
      <c r="M48" s="14"/>
      <c r="N48" s="14"/>
      <c r="O48" s="14"/>
      <c r="P48" s="14"/>
    </row>
    <row r="49" spans="1:16" x14ac:dyDescent="0.35">
      <c r="A49" s="14"/>
      <c r="B49" s="14"/>
      <c r="C49" s="14"/>
      <c r="D49" s="14"/>
      <c r="E49" s="14"/>
      <c r="F49" s="14"/>
      <c r="G49" s="14"/>
      <c r="H49" s="14"/>
      <c r="I49" s="14"/>
      <c r="J49" s="14"/>
      <c r="K49" s="14"/>
      <c r="L49" s="14"/>
      <c r="M49" s="14"/>
      <c r="N49" s="14"/>
      <c r="O49" s="14"/>
      <c r="P49" s="14"/>
    </row>
    <row r="50" spans="1:16" x14ac:dyDescent="0.35">
      <c r="A50" s="14"/>
      <c r="B50" s="14"/>
      <c r="C50" s="14"/>
      <c r="D50" s="14"/>
      <c r="E50" s="14"/>
      <c r="F50" s="14"/>
      <c r="G50" s="14"/>
      <c r="H50" s="14"/>
      <c r="I50" s="14"/>
      <c r="J50" s="14"/>
      <c r="K50" s="14"/>
      <c r="L50" s="14"/>
      <c r="M50" s="14"/>
      <c r="N50" s="14"/>
      <c r="O50" s="14"/>
      <c r="P50" s="14"/>
    </row>
    <row r="51" spans="1:16" x14ac:dyDescent="0.35">
      <c r="A51" s="14"/>
      <c r="B51" s="14"/>
      <c r="C51" s="14"/>
      <c r="D51" s="14"/>
      <c r="E51" s="14"/>
      <c r="F51" s="14"/>
      <c r="G51" s="14"/>
      <c r="H51" s="14"/>
      <c r="I51" s="14"/>
      <c r="J51" s="14"/>
      <c r="K51" s="14"/>
      <c r="L51" s="14"/>
      <c r="M51" s="14"/>
      <c r="N51" s="14"/>
      <c r="O51" s="14"/>
      <c r="P51" s="14"/>
    </row>
    <row r="52" spans="1:16" x14ac:dyDescent="0.35">
      <c r="A52" s="14"/>
      <c r="B52" s="14"/>
      <c r="C52" s="14"/>
      <c r="D52" s="14"/>
      <c r="E52" s="14"/>
      <c r="F52" s="14"/>
      <c r="G52" s="14"/>
      <c r="H52" s="14"/>
      <c r="I52" s="14"/>
      <c r="J52" s="14"/>
      <c r="K52" s="14"/>
      <c r="L52" s="14"/>
      <c r="M52" s="14"/>
      <c r="N52" s="14"/>
      <c r="O52" s="14"/>
      <c r="P52" s="14"/>
    </row>
    <row r="53" spans="1:16" x14ac:dyDescent="0.35">
      <c r="A53" s="14"/>
      <c r="B53" s="14"/>
      <c r="C53" s="14"/>
      <c r="D53" s="14"/>
      <c r="E53" s="14"/>
      <c r="F53" s="14"/>
      <c r="G53" s="14"/>
      <c r="H53" s="14"/>
      <c r="I53" s="14"/>
      <c r="J53" s="14"/>
      <c r="K53" s="14"/>
      <c r="L53" s="14"/>
      <c r="M53" s="14"/>
      <c r="N53" s="14"/>
      <c r="O53" s="14"/>
      <c r="P53" s="14"/>
    </row>
    <row r="54" spans="1:16" x14ac:dyDescent="0.35">
      <c r="A54" s="14"/>
      <c r="B54" s="14"/>
      <c r="C54" s="14"/>
      <c r="D54" s="14"/>
      <c r="E54" s="14"/>
      <c r="F54" s="14"/>
      <c r="G54" s="14"/>
      <c r="H54" s="14"/>
      <c r="I54" s="14"/>
      <c r="J54" s="14"/>
      <c r="K54" s="14"/>
      <c r="L54" s="14"/>
      <c r="M54" s="14"/>
      <c r="N54" s="14"/>
      <c r="O54" s="14"/>
      <c r="P54" s="14"/>
    </row>
    <row r="55" spans="1:16" x14ac:dyDescent="0.35">
      <c r="A55" s="14"/>
      <c r="B55" s="14"/>
      <c r="C55" s="14"/>
      <c r="D55" s="14"/>
      <c r="E55" s="14"/>
      <c r="F55" s="14"/>
      <c r="G55" s="14"/>
      <c r="H55" s="14"/>
      <c r="I55" s="14"/>
      <c r="J55" s="14"/>
      <c r="K55" s="14"/>
      <c r="L55" s="14"/>
      <c r="M55" s="14"/>
      <c r="N55" s="14"/>
      <c r="O55" s="14"/>
      <c r="P55" s="14"/>
    </row>
    <row r="56" spans="1:16" x14ac:dyDescent="0.35">
      <c r="A56" s="14"/>
      <c r="B56" s="14"/>
      <c r="C56" s="14"/>
      <c r="D56" s="14"/>
      <c r="E56" s="14"/>
      <c r="F56" s="14"/>
      <c r="G56" s="14"/>
      <c r="H56" s="14"/>
      <c r="I56" s="14"/>
      <c r="J56" s="14"/>
      <c r="K56" s="14"/>
      <c r="L56" s="14"/>
      <c r="M56" s="14"/>
      <c r="N56" s="14"/>
      <c r="O56" s="14"/>
      <c r="P56" s="14"/>
    </row>
    <row r="57" spans="1:16" x14ac:dyDescent="0.35">
      <c r="A57" s="14"/>
      <c r="B57" s="14"/>
      <c r="C57" s="14"/>
      <c r="D57" s="14"/>
      <c r="E57" s="14"/>
      <c r="F57" s="14"/>
      <c r="G57" s="14"/>
      <c r="H57" s="14"/>
      <c r="I57" s="14"/>
      <c r="J57" s="14"/>
      <c r="K57" s="14"/>
      <c r="L57" s="14"/>
      <c r="M57" s="14"/>
      <c r="N57" s="14"/>
      <c r="O57" s="14"/>
      <c r="P57" s="14"/>
    </row>
    <row r="58" spans="1:16" x14ac:dyDescent="0.35">
      <c r="A58" s="14"/>
      <c r="B58" s="14"/>
      <c r="C58" s="14"/>
      <c r="D58" s="14"/>
      <c r="E58" s="14"/>
      <c r="F58" s="14"/>
      <c r="G58" s="14"/>
      <c r="H58" s="14"/>
      <c r="I58" s="14"/>
      <c r="J58" s="14"/>
      <c r="K58" s="14"/>
      <c r="L58" s="14"/>
      <c r="M58" s="14"/>
      <c r="N58" s="14"/>
      <c r="O58" s="14"/>
      <c r="P58" s="14"/>
    </row>
    <row r="59" spans="1:16" x14ac:dyDescent="0.35">
      <c r="A59" s="14"/>
      <c r="B59" s="14"/>
      <c r="C59" s="14"/>
      <c r="D59" s="14"/>
      <c r="E59" s="14"/>
      <c r="F59" s="14"/>
      <c r="G59" s="14"/>
      <c r="H59" s="14"/>
      <c r="I59" s="14"/>
      <c r="J59" s="14"/>
      <c r="K59" s="14"/>
      <c r="L59" s="14"/>
      <c r="M59" s="14"/>
      <c r="N59" s="14"/>
      <c r="O59" s="14"/>
      <c r="P59" s="14"/>
    </row>
    <row r="60" spans="1:16" x14ac:dyDescent="0.35">
      <c r="A60" s="14"/>
      <c r="B60" s="14"/>
      <c r="C60" s="14"/>
      <c r="D60" s="14"/>
      <c r="E60" s="14"/>
      <c r="F60" s="14"/>
      <c r="G60" s="14"/>
      <c r="H60" s="14"/>
      <c r="I60" s="14"/>
      <c r="J60" s="14"/>
      <c r="K60" s="14"/>
      <c r="L60" s="14"/>
      <c r="M60" s="14"/>
      <c r="N60" s="14"/>
      <c r="O60" s="14"/>
      <c r="P60" s="14"/>
    </row>
    <row r="61" spans="1:16" x14ac:dyDescent="0.35">
      <c r="A61" s="14"/>
      <c r="B61" s="14"/>
      <c r="C61" s="14"/>
      <c r="D61" s="14"/>
      <c r="E61" s="14"/>
      <c r="F61" s="14"/>
      <c r="G61" s="14"/>
      <c r="H61" s="14"/>
      <c r="I61" s="14"/>
      <c r="J61" s="14"/>
      <c r="K61" s="14"/>
      <c r="L61" s="14"/>
      <c r="M61" s="14"/>
      <c r="N61" s="14"/>
      <c r="O61" s="14"/>
      <c r="P61" s="14"/>
    </row>
    <row r="62" spans="1:16" x14ac:dyDescent="0.35">
      <c r="A62" s="14"/>
      <c r="B62" s="14"/>
      <c r="C62" s="14"/>
      <c r="D62" s="14"/>
      <c r="E62" s="14"/>
      <c r="F62" s="14"/>
      <c r="G62" s="14"/>
      <c r="H62" s="14"/>
      <c r="I62" s="14"/>
      <c r="J62" s="14"/>
      <c r="K62" s="14"/>
      <c r="L62" s="14"/>
      <c r="M62" s="14"/>
      <c r="N62" s="14"/>
      <c r="O62" s="14"/>
      <c r="P62" s="14"/>
    </row>
    <row r="63" spans="1:16" x14ac:dyDescent="0.35">
      <c r="A63" s="14"/>
      <c r="B63" s="14"/>
      <c r="C63" s="14"/>
      <c r="D63" s="14"/>
      <c r="E63" s="14"/>
      <c r="F63" s="14"/>
      <c r="G63" s="14"/>
      <c r="H63" s="14"/>
      <c r="I63" s="14"/>
      <c r="J63" s="14"/>
      <c r="K63" s="14"/>
      <c r="L63" s="14"/>
      <c r="M63" s="14"/>
      <c r="N63" s="14"/>
      <c r="O63" s="14"/>
      <c r="P63" s="14"/>
    </row>
    <row r="64" spans="1:16" x14ac:dyDescent="0.35">
      <c r="A64" s="14"/>
      <c r="B64" s="14"/>
      <c r="C64" s="14"/>
      <c r="D64" s="14"/>
      <c r="E64" s="14"/>
      <c r="F64" s="14"/>
      <c r="G64" s="14"/>
      <c r="H64" s="14"/>
      <c r="I64" s="14"/>
      <c r="J64" s="14"/>
      <c r="K64" s="14"/>
      <c r="L64" s="14"/>
      <c r="M64" s="14"/>
      <c r="N64" s="14"/>
      <c r="O64" s="14"/>
      <c r="P64" s="14"/>
    </row>
    <row r="65" spans="1:16" x14ac:dyDescent="0.35">
      <c r="A65" s="14"/>
      <c r="B65" s="14"/>
      <c r="C65" s="14"/>
      <c r="D65" s="14"/>
      <c r="E65" s="14"/>
      <c r="F65" s="14"/>
      <c r="G65" s="14"/>
      <c r="H65" s="14"/>
      <c r="I65" s="14"/>
      <c r="J65" s="14"/>
      <c r="K65" s="14"/>
      <c r="L65" s="14"/>
      <c r="M65" s="14"/>
      <c r="N65" s="14"/>
      <c r="O65" s="14"/>
      <c r="P65" s="14"/>
    </row>
    <row r="66" spans="1:16" x14ac:dyDescent="0.35">
      <c r="A66" s="14"/>
      <c r="B66" s="14"/>
      <c r="C66" s="14"/>
      <c r="D66" s="14"/>
      <c r="E66" s="14"/>
      <c r="F66" s="14"/>
      <c r="G66" s="14"/>
      <c r="H66" s="14"/>
      <c r="I66" s="14"/>
      <c r="J66" s="14"/>
      <c r="K66" s="14"/>
      <c r="L66" s="14"/>
      <c r="M66" s="14"/>
      <c r="N66" s="14"/>
      <c r="O66" s="14"/>
      <c r="P66" s="14"/>
    </row>
    <row r="67" spans="1:16" x14ac:dyDescent="0.35">
      <c r="A67" s="14"/>
      <c r="B67" s="14"/>
      <c r="C67" s="14"/>
      <c r="D67" s="14"/>
      <c r="E67" s="14"/>
      <c r="F67" s="14"/>
      <c r="G67" s="14"/>
      <c r="H67" s="14"/>
      <c r="I67" s="14"/>
      <c r="J67" s="14"/>
      <c r="K67" s="14"/>
      <c r="L67" s="14"/>
      <c r="M67" s="14"/>
      <c r="N67" s="14"/>
      <c r="O67" s="14"/>
      <c r="P67" s="14"/>
    </row>
    <row r="68" spans="1:16" x14ac:dyDescent="0.35">
      <c r="A68" s="14"/>
      <c r="B68" s="14"/>
      <c r="C68" s="14"/>
      <c r="D68" s="14"/>
      <c r="E68" s="14"/>
      <c r="F68" s="14"/>
      <c r="G68" s="14"/>
      <c r="H68" s="14"/>
      <c r="I68" s="14"/>
      <c r="J68" s="14"/>
      <c r="K68" s="14"/>
      <c r="L68" s="14"/>
      <c r="M68" s="14"/>
      <c r="N68" s="14"/>
      <c r="O68" s="14"/>
      <c r="P68" s="14"/>
    </row>
    <row r="69" spans="1:16" x14ac:dyDescent="0.35">
      <c r="A69" s="14"/>
      <c r="B69" s="14"/>
      <c r="C69" s="14"/>
      <c r="D69" s="14"/>
      <c r="E69" s="14"/>
      <c r="F69" s="14"/>
      <c r="G69" s="14"/>
      <c r="H69" s="14"/>
      <c r="I69" s="14"/>
      <c r="J69" s="14"/>
      <c r="K69" s="14"/>
      <c r="L69" s="14"/>
      <c r="M69" s="14"/>
      <c r="N69" s="14"/>
      <c r="O69" s="14"/>
      <c r="P69" s="14"/>
    </row>
    <row r="70" spans="1:16" x14ac:dyDescent="0.35">
      <c r="A70" s="14"/>
      <c r="B70" s="14"/>
      <c r="C70" s="14"/>
      <c r="D70" s="14"/>
      <c r="E70" s="14"/>
      <c r="F70" s="14"/>
      <c r="G70" s="14"/>
      <c r="H70" s="14"/>
      <c r="I70" s="14"/>
      <c r="J70" s="14"/>
      <c r="K70" s="14"/>
      <c r="L70" s="14"/>
      <c r="M70" s="14"/>
      <c r="N70" s="14"/>
      <c r="O70" s="14"/>
      <c r="P70" s="14"/>
    </row>
    <row r="71" spans="1:16" x14ac:dyDescent="0.35">
      <c r="A71" s="14"/>
      <c r="B71" s="14"/>
      <c r="C71" s="14"/>
      <c r="D71" s="14"/>
      <c r="E71" s="14"/>
      <c r="F71" s="14"/>
      <c r="G71" s="14"/>
      <c r="H71" s="14"/>
      <c r="I71" s="14"/>
      <c r="J71" s="14"/>
      <c r="K71" s="14"/>
      <c r="L71" s="14"/>
      <c r="M71" s="14"/>
      <c r="N71" s="14"/>
      <c r="O71" s="14"/>
      <c r="P71" s="14"/>
    </row>
    <row r="72" spans="1:16" x14ac:dyDescent="0.35">
      <c r="A72" s="14"/>
      <c r="B72" s="14"/>
      <c r="C72" s="14"/>
      <c r="D72" s="14"/>
      <c r="E72" s="14"/>
      <c r="F72" s="14"/>
      <c r="G72" s="14"/>
      <c r="H72" s="14"/>
      <c r="I72" s="14"/>
      <c r="J72" s="14"/>
      <c r="K72" s="14"/>
      <c r="L72" s="14"/>
      <c r="M72" s="14"/>
      <c r="N72" s="14"/>
      <c r="O72" s="14"/>
      <c r="P72" s="14"/>
    </row>
    <row r="73" spans="1:16" x14ac:dyDescent="0.35">
      <c r="A73" s="14"/>
      <c r="B73" s="14"/>
      <c r="C73" s="14"/>
      <c r="D73" s="14"/>
      <c r="E73" s="14"/>
      <c r="F73" s="14"/>
      <c r="G73" s="14"/>
      <c r="H73" s="14"/>
      <c r="I73" s="14"/>
      <c r="J73" s="14"/>
      <c r="K73" s="14"/>
      <c r="L73" s="14"/>
      <c r="M73" s="14"/>
      <c r="N73" s="14"/>
      <c r="O73" s="14"/>
      <c r="P73" s="14"/>
    </row>
    <row r="74" spans="1:16" x14ac:dyDescent="0.35">
      <c r="A74" s="14"/>
      <c r="B74" s="14"/>
      <c r="C74" s="14"/>
      <c r="D74" s="14"/>
      <c r="E74" s="14"/>
      <c r="F74" s="14"/>
      <c r="G74" s="14"/>
      <c r="H74" s="14"/>
      <c r="I74" s="14"/>
      <c r="J74" s="14"/>
      <c r="K74" s="14"/>
      <c r="L74" s="14"/>
      <c r="M74" s="14"/>
      <c r="N74" s="14"/>
      <c r="O74" s="14"/>
      <c r="P74" s="14"/>
    </row>
    <row r="75" spans="1:16" x14ac:dyDescent="0.35">
      <c r="A75" s="14"/>
      <c r="B75" s="14"/>
      <c r="C75" s="14"/>
      <c r="D75" s="14"/>
      <c r="E75" s="14"/>
      <c r="F75" s="14"/>
      <c r="G75" s="14"/>
      <c r="H75" s="14"/>
      <c r="I75" s="14"/>
      <c r="J75" s="14"/>
      <c r="K75" s="14"/>
      <c r="L75" s="14"/>
      <c r="M75" s="14"/>
      <c r="N75" s="14"/>
      <c r="O75" s="14"/>
      <c r="P75" s="14"/>
    </row>
    <row r="76" spans="1:16" x14ac:dyDescent="0.35">
      <c r="A76" s="14"/>
      <c r="B76" s="14"/>
      <c r="C76" s="14"/>
      <c r="D76" s="14"/>
      <c r="E76" s="14"/>
      <c r="F76" s="14"/>
      <c r="G76" s="14"/>
      <c r="H76" s="14"/>
      <c r="I76" s="14"/>
      <c r="J76" s="14"/>
      <c r="K76" s="14"/>
      <c r="L76" s="14"/>
      <c r="M76" s="14"/>
      <c r="N76" s="14"/>
      <c r="O76" s="14"/>
      <c r="P76" s="14"/>
    </row>
    <row r="77" spans="1:16" x14ac:dyDescent="0.35">
      <c r="A77" s="14"/>
      <c r="B77" s="14"/>
      <c r="C77" s="14"/>
      <c r="D77" s="14"/>
      <c r="E77" s="14"/>
      <c r="F77" s="14"/>
      <c r="G77" s="14"/>
      <c r="H77" s="14"/>
      <c r="I77" s="14"/>
      <c r="J77" s="14"/>
      <c r="K77" s="14"/>
      <c r="L77" s="14"/>
      <c r="M77" s="14"/>
      <c r="N77" s="14"/>
      <c r="O77" s="14"/>
      <c r="P77" s="14"/>
    </row>
    <row r="78" spans="1:16" x14ac:dyDescent="0.35">
      <c r="A78" s="14"/>
      <c r="B78" s="14"/>
      <c r="C78" s="14"/>
      <c r="D78" s="14"/>
      <c r="E78" s="14"/>
      <c r="F78" s="14"/>
      <c r="G78" s="14"/>
      <c r="H78" s="14"/>
      <c r="I78" s="14"/>
      <c r="J78" s="14"/>
      <c r="K78" s="14"/>
      <c r="L78" s="14"/>
      <c r="M78" s="14"/>
      <c r="N78" s="14"/>
      <c r="O78" s="14"/>
      <c r="P78" s="14"/>
    </row>
    <row r="79" spans="1:16" x14ac:dyDescent="0.35">
      <c r="A79" s="14"/>
      <c r="B79" s="14"/>
      <c r="C79" s="14"/>
      <c r="D79" s="14"/>
      <c r="E79" s="14"/>
      <c r="F79" s="14"/>
      <c r="G79" s="14"/>
      <c r="H79" s="14"/>
      <c r="I79" s="14"/>
      <c r="J79" s="14"/>
      <c r="K79" s="14"/>
      <c r="L79" s="14"/>
      <c r="M79" s="14"/>
      <c r="N79" s="14"/>
      <c r="O79" s="14"/>
      <c r="P79" s="14"/>
    </row>
    <row r="80" spans="1:16" x14ac:dyDescent="0.35">
      <c r="A80" s="14"/>
      <c r="B80" s="14"/>
      <c r="C80" s="14"/>
      <c r="D80" s="14"/>
      <c r="E80" s="14"/>
      <c r="F80" s="14"/>
      <c r="G80" s="14"/>
      <c r="H80" s="14"/>
      <c r="I80" s="14"/>
      <c r="J80" s="14"/>
      <c r="K80" s="14"/>
      <c r="L80" s="14"/>
      <c r="M80" s="14"/>
      <c r="N80" s="14"/>
      <c r="O80" s="14"/>
      <c r="P80" s="14"/>
    </row>
    <row r="81" spans="1:119" x14ac:dyDescent="0.35">
      <c r="A81" s="14"/>
      <c r="B81" s="14"/>
      <c r="C81" s="14"/>
      <c r="D81" s="14"/>
      <c r="E81" s="14"/>
      <c r="F81" s="14"/>
      <c r="G81" s="14"/>
      <c r="H81" s="14"/>
      <c r="I81" s="14"/>
      <c r="J81" s="14"/>
      <c r="K81" s="14"/>
      <c r="L81" s="14"/>
      <c r="M81" s="14"/>
      <c r="N81" s="14"/>
      <c r="O81" s="14"/>
      <c r="P81" s="14"/>
    </row>
    <row r="82" spans="1:119" x14ac:dyDescent="0.35">
      <c r="A82" s="14"/>
      <c r="B82" s="14"/>
      <c r="C82" s="14"/>
      <c r="D82" s="14"/>
      <c r="E82" s="14"/>
      <c r="F82" s="14"/>
      <c r="G82" s="14"/>
      <c r="H82" s="14"/>
      <c r="I82" s="14"/>
      <c r="J82" s="14"/>
      <c r="K82" s="14"/>
      <c r="L82" s="14"/>
      <c r="M82" s="14"/>
      <c r="N82" s="14"/>
      <c r="O82" s="14"/>
      <c r="P82" s="14"/>
      <c r="DO82" s="81"/>
    </row>
    <row r="83" spans="1:119" x14ac:dyDescent="0.35">
      <c r="A83" s="14"/>
      <c r="B83" s="14"/>
      <c r="C83" s="14"/>
      <c r="D83" s="14"/>
      <c r="E83" s="14"/>
      <c r="F83" s="14"/>
      <c r="G83" s="14"/>
      <c r="H83" s="14"/>
      <c r="I83" s="14"/>
      <c r="J83" s="14"/>
      <c r="K83" s="14"/>
      <c r="L83" s="14"/>
      <c r="M83" s="14"/>
      <c r="N83" s="14"/>
      <c r="O83" s="14"/>
      <c r="P83" s="14"/>
    </row>
    <row r="84" spans="1:119" x14ac:dyDescent="0.35">
      <c r="A84" s="14"/>
      <c r="B84" s="14"/>
      <c r="C84" s="14"/>
      <c r="D84" s="14"/>
      <c r="E84" s="14"/>
      <c r="F84" s="14"/>
      <c r="G84" s="14"/>
      <c r="H84" s="14"/>
      <c r="I84" s="14"/>
      <c r="J84" s="14"/>
      <c r="K84" s="14"/>
      <c r="L84" s="14"/>
      <c r="M84" s="14"/>
      <c r="N84" s="14"/>
      <c r="O84" s="14"/>
      <c r="P84" s="14"/>
    </row>
    <row r="85" spans="1:119" x14ac:dyDescent="0.35">
      <c r="A85" s="14"/>
      <c r="B85" s="14"/>
      <c r="C85" s="14"/>
      <c r="D85" s="14"/>
      <c r="E85" s="14"/>
      <c r="F85" s="14"/>
      <c r="G85" s="14"/>
      <c r="H85" s="14"/>
      <c r="I85" s="14"/>
      <c r="J85" s="14"/>
      <c r="K85" s="14"/>
      <c r="L85" s="14"/>
      <c r="M85" s="14"/>
      <c r="N85" s="14"/>
      <c r="O85" s="14"/>
      <c r="P85" s="14"/>
    </row>
    <row r="86" spans="1:119" x14ac:dyDescent="0.35">
      <c r="A86" s="14"/>
      <c r="B86" s="14"/>
      <c r="C86" s="14"/>
      <c r="D86" s="14"/>
      <c r="E86" s="14"/>
      <c r="F86" s="14"/>
      <c r="G86" s="14"/>
      <c r="H86" s="14"/>
      <c r="I86" s="14"/>
      <c r="J86" s="14"/>
      <c r="K86" s="14"/>
      <c r="L86" s="14"/>
      <c r="M86" s="14"/>
      <c r="N86" s="14"/>
      <c r="O86" s="14"/>
      <c r="P86" s="14"/>
    </row>
    <row r="87" spans="1:119" x14ac:dyDescent="0.35">
      <c r="A87" s="14"/>
      <c r="B87" s="14"/>
      <c r="C87" s="14"/>
      <c r="D87" s="14"/>
      <c r="E87" s="14"/>
      <c r="F87" s="14"/>
      <c r="G87" s="14"/>
      <c r="H87" s="14"/>
      <c r="I87" s="14"/>
      <c r="J87" s="14"/>
      <c r="K87" s="14"/>
      <c r="L87" s="14"/>
      <c r="M87" s="14"/>
      <c r="N87" s="14"/>
      <c r="O87" s="14"/>
      <c r="P87" s="14"/>
    </row>
    <row r="88" spans="1:119" x14ac:dyDescent="0.35">
      <c r="A88" s="14"/>
      <c r="B88" s="14"/>
      <c r="C88" s="14"/>
      <c r="D88" s="14"/>
      <c r="E88" s="14"/>
      <c r="F88" s="14"/>
      <c r="G88" s="14"/>
      <c r="H88" s="14"/>
      <c r="I88" s="14"/>
      <c r="J88" s="14"/>
      <c r="K88" s="14"/>
      <c r="L88" s="14"/>
      <c r="M88" s="14"/>
      <c r="N88" s="14"/>
      <c r="O88" s="14"/>
      <c r="P88" s="14"/>
    </row>
    <row r="89" spans="1:119" x14ac:dyDescent="0.35">
      <c r="A89" s="14"/>
      <c r="B89" s="14"/>
      <c r="C89" s="14"/>
      <c r="D89" s="14"/>
      <c r="E89" s="14"/>
      <c r="F89" s="14"/>
      <c r="G89" s="14"/>
      <c r="H89" s="14"/>
      <c r="I89" s="14"/>
      <c r="J89" s="14"/>
      <c r="K89" s="14"/>
      <c r="L89" s="14"/>
      <c r="M89" s="14"/>
      <c r="N89" s="14"/>
      <c r="O89" s="14"/>
      <c r="P89" s="14"/>
    </row>
    <row r="90" spans="1:119" x14ac:dyDescent="0.35">
      <c r="A90" s="14"/>
      <c r="B90" s="14"/>
      <c r="C90" s="14"/>
      <c r="D90" s="14"/>
      <c r="E90" s="14"/>
      <c r="F90" s="14"/>
      <c r="G90" s="14"/>
      <c r="H90" s="14"/>
      <c r="I90" s="14"/>
      <c r="J90" s="14"/>
      <c r="K90" s="14"/>
      <c r="L90" s="14"/>
      <c r="M90" s="14"/>
      <c r="N90" s="14"/>
      <c r="O90" s="14"/>
      <c r="P90" s="14"/>
    </row>
    <row r="91" spans="1:119" x14ac:dyDescent="0.35">
      <c r="A91" s="14"/>
      <c r="B91" s="14"/>
      <c r="C91" s="14"/>
      <c r="D91" s="14"/>
      <c r="E91" s="14"/>
      <c r="F91" s="14"/>
      <c r="G91" s="14"/>
      <c r="H91" s="14"/>
      <c r="I91" s="14"/>
      <c r="J91" s="14"/>
      <c r="K91" s="14"/>
      <c r="L91" s="14"/>
      <c r="M91" s="14"/>
      <c r="N91" s="14"/>
      <c r="O91" s="14"/>
      <c r="P91" s="14"/>
    </row>
    <row r="92" spans="1:119" x14ac:dyDescent="0.35">
      <c r="A92" s="14"/>
      <c r="B92" s="14"/>
      <c r="C92" s="14"/>
      <c r="D92" s="14"/>
      <c r="E92" s="14"/>
      <c r="F92" s="14"/>
      <c r="G92" s="14"/>
      <c r="H92" s="14"/>
      <c r="I92" s="14"/>
      <c r="J92" s="14"/>
      <c r="K92" s="14"/>
      <c r="L92" s="14"/>
      <c r="M92" s="14"/>
      <c r="N92" s="14"/>
      <c r="O92" s="14"/>
      <c r="P92" s="14"/>
    </row>
    <row r="93" spans="1:119" x14ac:dyDescent="0.35">
      <c r="A93" s="14"/>
      <c r="B93" s="14"/>
      <c r="C93" s="14"/>
      <c r="D93" s="14"/>
      <c r="E93" s="14"/>
      <c r="F93" s="14"/>
      <c r="G93" s="14"/>
      <c r="H93" s="14"/>
      <c r="I93" s="14"/>
      <c r="J93" s="14"/>
      <c r="K93" s="14"/>
      <c r="L93" s="14"/>
      <c r="M93" s="14"/>
      <c r="N93" s="14"/>
      <c r="O93" s="14"/>
      <c r="P93" s="14"/>
    </row>
    <row r="94" spans="1:119" x14ac:dyDescent="0.35">
      <c r="A94" s="14"/>
      <c r="B94" s="14"/>
      <c r="C94" s="14"/>
      <c r="D94" s="14"/>
      <c r="E94" s="14"/>
      <c r="F94" s="14"/>
      <c r="G94" s="14"/>
      <c r="H94" s="14"/>
      <c r="I94" s="14"/>
      <c r="J94" s="14"/>
      <c r="K94" s="14"/>
      <c r="L94" s="14"/>
      <c r="M94" s="14"/>
      <c r="N94" s="14"/>
      <c r="O94" s="14"/>
      <c r="P94" s="14"/>
    </row>
    <row r="95" spans="1:119" x14ac:dyDescent="0.35">
      <c r="A95" s="14"/>
      <c r="B95" s="14"/>
      <c r="C95" s="14"/>
      <c r="D95" s="14"/>
      <c r="E95" s="14"/>
      <c r="F95" s="14"/>
      <c r="G95" s="14"/>
      <c r="H95" s="14"/>
      <c r="I95" s="14"/>
      <c r="J95" s="14"/>
      <c r="K95" s="14"/>
      <c r="L95" s="14"/>
      <c r="M95" s="14"/>
      <c r="N95" s="14"/>
      <c r="O95" s="14"/>
      <c r="P95" s="14"/>
    </row>
    <row r="96" spans="1:119" x14ac:dyDescent="0.35">
      <c r="A96" s="14"/>
      <c r="B96" s="14"/>
      <c r="C96" s="14"/>
      <c r="D96" s="14"/>
      <c r="E96" s="14"/>
      <c r="F96" s="14"/>
      <c r="G96" s="14"/>
      <c r="H96" s="14"/>
      <c r="I96" s="14"/>
      <c r="J96" s="14"/>
      <c r="K96" s="14"/>
      <c r="L96" s="14"/>
      <c r="M96" s="14"/>
      <c r="N96" s="14"/>
      <c r="O96" s="14"/>
      <c r="P96" s="14"/>
    </row>
    <row r="97" spans="1:16" x14ac:dyDescent="0.35">
      <c r="A97" s="14"/>
      <c r="B97" s="14"/>
      <c r="C97" s="14"/>
      <c r="D97" s="14"/>
      <c r="E97" s="14"/>
      <c r="F97" s="14"/>
      <c r="G97" s="14"/>
      <c r="H97" s="14"/>
      <c r="I97" s="14"/>
      <c r="J97" s="14"/>
      <c r="K97" s="14"/>
      <c r="L97" s="14"/>
      <c r="M97" s="14"/>
      <c r="N97" s="14"/>
      <c r="O97" s="14"/>
      <c r="P97" s="14"/>
    </row>
    <row r="98" spans="1:16" x14ac:dyDescent="0.35">
      <c r="A98" s="14"/>
      <c r="B98" s="14"/>
      <c r="C98" s="14"/>
      <c r="D98" s="14"/>
      <c r="E98" s="14"/>
      <c r="F98" s="14"/>
      <c r="G98" s="14"/>
      <c r="H98" s="14"/>
      <c r="I98" s="14"/>
      <c r="J98" s="14"/>
      <c r="K98" s="14"/>
      <c r="L98" s="14"/>
      <c r="M98" s="14"/>
      <c r="N98" s="14"/>
      <c r="O98" s="14"/>
      <c r="P98" s="14"/>
    </row>
    <row r="99" spans="1:16" x14ac:dyDescent="0.35">
      <c r="A99" s="14"/>
      <c r="B99" s="14"/>
      <c r="C99" s="14"/>
      <c r="D99" s="14"/>
      <c r="E99" s="14"/>
      <c r="F99" s="14"/>
      <c r="G99" s="14"/>
      <c r="H99" s="14"/>
      <c r="I99" s="14"/>
      <c r="J99" s="14"/>
      <c r="K99" s="14"/>
      <c r="L99" s="14"/>
      <c r="M99" s="14"/>
      <c r="N99" s="14"/>
      <c r="O99" s="14"/>
      <c r="P99" s="14"/>
    </row>
    <row r="100" spans="1:16" x14ac:dyDescent="0.35">
      <c r="A100" s="14"/>
      <c r="B100" s="14"/>
      <c r="C100" s="14"/>
      <c r="D100" s="14"/>
      <c r="E100" s="14"/>
      <c r="F100" s="14"/>
      <c r="G100" s="14"/>
      <c r="H100" s="14"/>
      <c r="I100" s="14"/>
      <c r="J100" s="14"/>
      <c r="K100" s="14"/>
      <c r="L100" s="14"/>
      <c r="M100" s="14"/>
      <c r="N100" s="14"/>
      <c r="O100" s="14"/>
      <c r="P100" s="14"/>
    </row>
    <row r="101" spans="1:16" x14ac:dyDescent="0.35">
      <c r="A101" s="14"/>
      <c r="B101" s="14"/>
      <c r="C101" s="14"/>
      <c r="D101" s="14"/>
      <c r="E101" s="14"/>
      <c r="F101" s="14"/>
      <c r="G101" s="14"/>
      <c r="H101" s="14"/>
      <c r="I101" s="14"/>
      <c r="J101" s="14"/>
      <c r="K101" s="14"/>
      <c r="L101" s="14"/>
      <c r="M101" s="14"/>
      <c r="N101" s="14"/>
      <c r="O101" s="14"/>
      <c r="P101" s="14"/>
    </row>
    <row r="102" spans="1:16" x14ac:dyDescent="0.35">
      <c r="A102" s="14"/>
      <c r="B102" s="14"/>
      <c r="C102" s="14"/>
      <c r="D102" s="14"/>
      <c r="E102" s="14"/>
      <c r="F102" s="14"/>
      <c r="G102" s="14"/>
      <c r="H102" s="14"/>
      <c r="I102" s="14"/>
      <c r="J102" s="14"/>
      <c r="K102" s="14"/>
      <c r="L102" s="14"/>
      <c r="M102" s="14"/>
      <c r="N102" s="14"/>
      <c r="O102" s="14"/>
      <c r="P102" s="14"/>
    </row>
    <row r="103" spans="1:16" x14ac:dyDescent="0.35">
      <c r="A103" s="14"/>
      <c r="B103" s="14"/>
      <c r="C103" s="14"/>
      <c r="D103" s="14"/>
      <c r="E103" s="14"/>
      <c r="F103" s="14"/>
      <c r="G103" s="14"/>
      <c r="H103" s="14"/>
      <c r="I103" s="14"/>
      <c r="J103" s="14"/>
      <c r="K103" s="14"/>
      <c r="L103" s="14"/>
      <c r="M103" s="14"/>
      <c r="N103" s="14"/>
      <c r="O103" s="14"/>
      <c r="P103" s="14"/>
    </row>
    <row r="104" spans="1:16" x14ac:dyDescent="0.35">
      <c r="A104" s="14"/>
      <c r="B104" s="14"/>
      <c r="C104" s="14"/>
      <c r="D104" s="14"/>
      <c r="E104" s="14"/>
      <c r="F104" s="14"/>
      <c r="G104" s="14"/>
      <c r="H104" s="14"/>
      <c r="I104" s="14"/>
      <c r="J104" s="14"/>
      <c r="K104" s="14"/>
      <c r="L104" s="14"/>
      <c r="M104" s="14"/>
      <c r="N104" s="14"/>
      <c r="O104" s="14"/>
      <c r="P104" s="14"/>
    </row>
    <row r="105" spans="1:16" x14ac:dyDescent="0.35">
      <c r="A105" s="14"/>
      <c r="B105" s="14"/>
      <c r="C105" s="14"/>
      <c r="D105" s="14"/>
      <c r="E105" s="14"/>
      <c r="F105" s="14"/>
      <c r="G105" s="14"/>
      <c r="H105" s="14"/>
      <c r="I105" s="14"/>
      <c r="J105" s="14"/>
      <c r="K105" s="14"/>
      <c r="L105" s="14"/>
      <c r="M105" s="14"/>
      <c r="N105" s="14"/>
      <c r="O105" s="14"/>
      <c r="P105" s="14"/>
    </row>
    <row r="106" spans="1:16" x14ac:dyDescent="0.35">
      <c r="A106" s="14"/>
      <c r="B106" s="14"/>
      <c r="C106" s="14"/>
      <c r="D106" s="14"/>
      <c r="E106" s="14"/>
      <c r="F106" s="14"/>
      <c r="G106" s="14"/>
      <c r="H106" s="14"/>
      <c r="I106" s="14"/>
      <c r="J106" s="14"/>
      <c r="K106" s="14"/>
      <c r="L106" s="14"/>
      <c r="M106" s="14"/>
      <c r="N106" s="14"/>
      <c r="O106" s="14"/>
      <c r="P106" s="14"/>
    </row>
    <row r="107" spans="1:16" x14ac:dyDescent="0.35">
      <c r="A107" s="14"/>
      <c r="B107" s="14"/>
      <c r="C107" s="14"/>
      <c r="D107" s="14"/>
      <c r="E107" s="14"/>
      <c r="F107" s="14"/>
      <c r="G107" s="14"/>
      <c r="H107" s="14"/>
      <c r="I107" s="14"/>
      <c r="J107" s="14"/>
      <c r="K107" s="14"/>
      <c r="L107" s="14"/>
      <c r="M107" s="14"/>
      <c r="N107" s="14"/>
      <c r="O107" s="14"/>
      <c r="P107" s="14"/>
    </row>
    <row r="108" spans="1:16" x14ac:dyDescent="0.35">
      <c r="A108" s="14"/>
      <c r="B108" s="14"/>
      <c r="C108" s="14"/>
      <c r="D108" s="14"/>
      <c r="E108" s="14"/>
      <c r="F108" s="14"/>
      <c r="G108" s="14"/>
      <c r="H108" s="14"/>
      <c r="I108" s="14"/>
      <c r="J108" s="14"/>
      <c r="K108" s="14"/>
      <c r="L108" s="14"/>
      <c r="M108" s="14"/>
      <c r="N108" s="14"/>
      <c r="O108" s="14"/>
      <c r="P108" s="14"/>
    </row>
    <row r="109" spans="1:16" x14ac:dyDescent="0.35">
      <c r="A109" s="14"/>
      <c r="B109" s="14"/>
      <c r="C109" s="14"/>
      <c r="D109" s="14"/>
      <c r="E109" s="14"/>
      <c r="F109" s="14"/>
      <c r="G109" s="14"/>
      <c r="H109" s="14"/>
      <c r="I109" s="14"/>
      <c r="J109" s="14"/>
      <c r="K109" s="14"/>
      <c r="L109" s="14"/>
      <c r="M109" s="14"/>
      <c r="N109" s="14"/>
      <c r="O109" s="14"/>
      <c r="P109" s="14"/>
    </row>
    <row r="110" spans="1:16" x14ac:dyDescent="0.35">
      <c r="A110" s="14"/>
      <c r="B110" s="14"/>
      <c r="C110" s="14"/>
      <c r="D110" s="14"/>
      <c r="E110" s="14"/>
      <c r="F110" s="14"/>
      <c r="G110" s="14"/>
      <c r="H110" s="14"/>
      <c r="I110" s="14"/>
      <c r="J110" s="14"/>
      <c r="K110" s="14"/>
      <c r="L110" s="14"/>
      <c r="M110" s="14"/>
      <c r="N110" s="14"/>
      <c r="O110" s="14"/>
      <c r="P110" s="14"/>
    </row>
    <row r="111" spans="1:16" x14ac:dyDescent="0.35">
      <c r="A111" s="14"/>
      <c r="B111" s="14"/>
      <c r="C111" s="14"/>
      <c r="D111" s="14"/>
      <c r="E111" s="14"/>
      <c r="F111" s="14"/>
      <c r="G111" s="14"/>
      <c r="H111" s="14"/>
      <c r="I111" s="14"/>
      <c r="J111" s="14"/>
      <c r="K111" s="14"/>
      <c r="L111" s="14"/>
      <c r="M111" s="14"/>
      <c r="N111" s="14"/>
      <c r="O111" s="14"/>
      <c r="P111" s="14"/>
    </row>
    <row r="112" spans="1:16" x14ac:dyDescent="0.35">
      <c r="A112" s="14"/>
      <c r="B112" s="14"/>
      <c r="C112" s="14"/>
      <c r="D112" s="14"/>
      <c r="E112" s="14"/>
      <c r="F112" s="14"/>
      <c r="G112" s="14"/>
      <c r="H112" s="14"/>
      <c r="I112" s="14"/>
      <c r="J112" s="14"/>
      <c r="K112" s="14"/>
      <c r="L112" s="14"/>
      <c r="M112" s="14"/>
      <c r="N112" s="14"/>
      <c r="O112" s="14"/>
      <c r="P112" s="14"/>
    </row>
    <row r="113" spans="1:16" x14ac:dyDescent="0.35">
      <c r="A113" s="14"/>
      <c r="B113" s="14"/>
      <c r="C113" s="14"/>
      <c r="D113" s="14"/>
      <c r="E113" s="14"/>
      <c r="F113" s="14"/>
      <c r="G113" s="14"/>
      <c r="H113" s="14"/>
      <c r="I113" s="14"/>
      <c r="J113" s="14"/>
      <c r="K113" s="14"/>
      <c r="L113" s="14"/>
      <c r="M113" s="14"/>
      <c r="N113" s="14"/>
      <c r="O113" s="14"/>
      <c r="P113" s="14"/>
    </row>
    <row r="114" spans="1:16" x14ac:dyDescent="0.35">
      <c r="A114" s="14"/>
      <c r="B114" s="14"/>
      <c r="C114" s="14"/>
      <c r="D114" s="14"/>
      <c r="E114" s="14"/>
      <c r="F114" s="14"/>
      <c r="G114" s="14"/>
      <c r="H114" s="14"/>
      <c r="I114" s="14"/>
      <c r="J114" s="14"/>
      <c r="K114" s="14"/>
      <c r="L114" s="14"/>
      <c r="M114" s="14"/>
      <c r="N114" s="14"/>
      <c r="O114" s="14"/>
      <c r="P114" s="14"/>
    </row>
    <row r="115" spans="1:16" x14ac:dyDescent="0.35">
      <c r="A115" s="14"/>
      <c r="B115" s="14"/>
      <c r="C115" s="14"/>
      <c r="D115" s="14"/>
      <c r="E115" s="14"/>
      <c r="F115" s="14"/>
      <c r="G115" s="14"/>
      <c r="H115" s="14"/>
      <c r="I115" s="14"/>
      <c r="J115" s="14"/>
      <c r="K115" s="14"/>
      <c r="L115" s="14"/>
      <c r="M115" s="14"/>
      <c r="N115" s="14"/>
      <c r="O115" s="14"/>
      <c r="P115" s="14"/>
    </row>
    <row r="116" spans="1:16" x14ac:dyDescent="0.35">
      <c r="A116" s="14"/>
      <c r="B116" s="14"/>
      <c r="C116" s="14"/>
      <c r="D116" s="14"/>
      <c r="E116" s="14"/>
      <c r="F116" s="14"/>
      <c r="G116" s="14"/>
      <c r="H116" s="14"/>
      <c r="I116" s="14"/>
      <c r="J116" s="14"/>
      <c r="K116" s="14"/>
      <c r="L116" s="14"/>
      <c r="M116" s="14"/>
      <c r="N116" s="14"/>
      <c r="O116" s="14"/>
      <c r="P116" s="14"/>
    </row>
    <row r="117" spans="1:16" x14ac:dyDescent="0.35">
      <c r="A117" s="14"/>
      <c r="B117" s="14"/>
      <c r="C117" s="14"/>
      <c r="D117" s="14"/>
      <c r="E117" s="14"/>
      <c r="F117" s="14"/>
      <c r="G117" s="14"/>
      <c r="H117" s="14"/>
      <c r="I117" s="14"/>
      <c r="J117" s="14"/>
      <c r="K117" s="14"/>
      <c r="L117" s="14"/>
      <c r="M117" s="14"/>
      <c r="N117" s="14"/>
      <c r="O117" s="14"/>
      <c r="P117" s="14"/>
    </row>
    <row r="118" spans="1:16" x14ac:dyDescent="0.35">
      <c r="A118" s="14"/>
      <c r="B118" s="14"/>
      <c r="C118" s="14"/>
      <c r="D118" s="14"/>
      <c r="E118" s="14"/>
      <c r="F118" s="14"/>
      <c r="G118" s="14"/>
      <c r="H118" s="14"/>
      <c r="I118" s="14"/>
      <c r="J118" s="14"/>
      <c r="K118" s="14"/>
      <c r="L118" s="14"/>
      <c r="M118" s="14"/>
      <c r="N118" s="14"/>
      <c r="O118" s="14"/>
      <c r="P118" s="14"/>
    </row>
    <row r="119" spans="1:16" x14ac:dyDescent="0.35">
      <c r="A119" s="14"/>
      <c r="B119" s="14"/>
      <c r="C119" s="14"/>
      <c r="D119" s="14"/>
      <c r="E119" s="14"/>
      <c r="F119" s="14"/>
      <c r="G119" s="14"/>
      <c r="H119" s="14"/>
      <c r="I119" s="14"/>
      <c r="J119" s="14"/>
      <c r="K119" s="14"/>
      <c r="L119" s="14"/>
      <c r="M119" s="14"/>
      <c r="N119" s="14"/>
      <c r="O119" s="14"/>
      <c r="P119" s="14"/>
    </row>
    <row r="120" spans="1:16" x14ac:dyDescent="0.35">
      <c r="A120" s="14"/>
      <c r="B120" s="14"/>
      <c r="C120" s="14"/>
      <c r="D120" s="14"/>
      <c r="E120" s="14"/>
      <c r="F120" s="14"/>
      <c r="G120" s="14"/>
      <c r="H120" s="14"/>
      <c r="I120" s="14"/>
      <c r="J120" s="14"/>
      <c r="K120" s="14"/>
      <c r="L120" s="14"/>
      <c r="M120" s="14"/>
      <c r="N120" s="14"/>
      <c r="O120" s="14"/>
      <c r="P120" s="14"/>
    </row>
    <row r="121" spans="1:16" x14ac:dyDescent="0.35">
      <c r="A121" s="14"/>
      <c r="B121" s="14"/>
      <c r="C121" s="14"/>
      <c r="D121" s="14"/>
      <c r="E121" s="14"/>
      <c r="F121" s="14"/>
      <c r="G121" s="14"/>
      <c r="H121" s="14"/>
      <c r="I121" s="14"/>
      <c r="J121" s="14"/>
      <c r="K121" s="14"/>
      <c r="L121" s="14"/>
      <c r="M121" s="14"/>
      <c r="N121" s="14"/>
      <c r="O121" s="14"/>
      <c r="P121" s="14"/>
    </row>
    <row r="122" spans="1:16" x14ac:dyDescent="0.35">
      <c r="A122" s="14"/>
      <c r="B122" s="14"/>
      <c r="C122" s="14"/>
      <c r="D122" s="14"/>
      <c r="E122" s="14"/>
      <c r="F122" s="14"/>
      <c r="G122" s="14"/>
      <c r="H122" s="14"/>
      <c r="I122" s="14"/>
      <c r="J122" s="14"/>
      <c r="K122" s="14"/>
      <c r="L122" s="14"/>
      <c r="M122" s="14"/>
      <c r="N122" s="14"/>
      <c r="O122" s="14"/>
      <c r="P122" s="14"/>
    </row>
    <row r="123" spans="1:16" x14ac:dyDescent="0.35">
      <c r="A123" s="14"/>
      <c r="B123" s="14"/>
      <c r="C123" s="14"/>
      <c r="D123" s="14"/>
      <c r="E123" s="14"/>
      <c r="F123" s="14"/>
      <c r="G123" s="14"/>
      <c r="H123" s="14"/>
      <c r="I123" s="14"/>
      <c r="J123" s="14"/>
      <c r="K123" s="14"/>
      <c r="L123" s="14"/>
      <c r="M123" s="14"/>
      <c r="N123" s="14"/>
      <c r="O123" s="14"/>
      <c r="P123" s="14"/>
    </row>
    <row r="124" spans="1:16" x14ac:dyDescent="0.35">
      <c r="A124" s="14"/>
      <c r="B124" s="14"/>
      <c r="C124" s="14"/>
      <c r="D124" s="14"/>
      <c r="E124" s="14"/>
      <c r="F124" s="14"/>
      <c r="G124" s="14"/>
      <c r="H124" s="14"/>
      <c r="I124" s="14"/>
      <c r="J124" s="14"/>
      <c r="K124" s="14"/>
      <c r="L124" s="14"/>
      <c r="M124" s="14"/>
      <c r="N124" s="14"/>
      <c r="O124" s="14"/>
      <c r="P124" s="14"/>
    </row>
    <row r="125" spans="1:16" x14ac:dyDescent="0.35">
      <c r="A125" s="14"/>
      <c r="B125" s="14"/>
      <c r="C125" s="14"/>
      <c r="D125" s="14"/>
      <c r="E125" s="14"/>
      <c r="F125" s="14"/>
      <c r="G125" s="14"/>
      <c r="H125" s="14"/>
      <c r="I125" s="14"/>
      <c r="J125" s="14"/>
      <c r="K125" s="14"/>
      <c r="L125" s="14"/>
      <c r="M125" s="14"/>
      <c r="N125" s="14"/>
      <c r="O125" s="14"/>
      <c r="P125" s="14"/>
    </row>
    <row r="126" spans="1:16" x14ac:dyDescent="0.35">
      <c r="A126" s="14"/>
      <c r="B126" s="14"/>
      <c r="C126" s="14"/>
      <c r="D126" s="14"/>
      <c r="E126" s="14"/>
      <c r="F126" s="14"/>
      <c r="G126" s="14"/>
      <c r="H126" s="14"/>
      <c r="I126" s="14"/>
      <c r="J126" s="14"/>
      <c r="K126" s="14"/>
      <c r="L126" s="14"/>
      <c r="M126" s="14"/>
      <c r="N126" s="14"/>
      <c r="O126" s="14"/>
      <c r="P126" s="14"/>
    </row>
    <row r="127" spans="1:16" x14ac:dyDescent="0.35">
      <c r="A127" s="14"/>
      <c r="B127" s="14"/>
      <c r="C127" s="14"/>
      <c r="D127" s="14"/>
      <c r="E127" s="14"/>
      <c r="F127" s="14"/>
      <c r="G127" s="14"/>
      <c r="H127" s="14"/>
      <c r="I127" s="14"/>
      <c r="J127" s="14"/>
      <c r="K127" s="14"/>
      <c r="L127" s="14"/>
      <c r="M127" s="14"/>
      <c r="N127" s="14"/>
      <c r="O127" s="14"/>
      <c r="P127" s="14"/>
    </row>
    <row r="128" spans="1:16" x14ac:dyDescent="0.35">
      <c r="A128" s="14"/>
      <c r="B128" s="14"/>
      <c r="C128" s="14"/>
      <c r="D128" s="14"/>
      <c r="E128" s="14"/>
      <c r="F128" s="14"/>
      <c r="G128" s="14"/>
      <c r="H128" s="14"/>
      <c r="I128" s="14"/>
      <c r="J128" s="14"/>
      <c r="K128" s="14"/>
      <c r="L128" s="14"/>
      <c r="M128" s="14"/>
      <c r="N128" s="14"/>
      <c r="O128" s="14"/>
      <c r="P128" s="14"/>
    </row>
    <row r="129" spans="1:16" x14ac:dyDescent="0.35">
      <c r="A129" s="14"/>
      <c r="B129" s="14"/>
      <c r="C129" s="14"/>
      <c r="D129" s="14"/>
      <c r="E129" s="14"/>
      <c r="F129" s="14"/>
      <c r="G129" s="14"/>
      <c r="H129" s="14"/>
      <c r="I129" s="14"/>
      <c r="J129" s="14"/>
      <c r="K129" s="14"/>
      <c r="L129" s="14"/>
      <c r="M129" s="14"/>
      <c r="N129" s="14"/>
      <c r="O129" s="14"/>
      <c r="P129" s="14"/>
    </row>
    <row r="130" spans="1:16" x14ac:dyDescent="0.35">
      <c r="A130" s="14"/>
      <c r="B130" s="14"/>
      <c r="C130" s="14"/>
      <c r="D130" s="14"/>
      <c r="E130" s="14"/>
      <c r="F130" s="14"/>
      <c r="G130" s="14"/>
      <c r="H130" s="14"/>
      <c r="I130" s="14"/>
      <c r="J130" s="14"/>
      <c r="K130" s="14"/>
      <c r="L130" s="14"/>
      <c r="M130" s="14"/>
      <c r="N130" s="14"/>
      <c r="O130" s="14"/>
      <c r="P130" s="14"/>
    </row>
    <row r="131" spans="1:16" x14ac:dyDescent="0.35">
      <c r="A131" s="14"/>
      <c r="B131" s="14"/>
      <c r="C131" s="14"/>
      <c r="D131" s="14"/>
      <c r="E131" s="14"/>
      <c r="F131" s="14"/>
      <c r="G131" s="14"/>
      <c r="H131" s="14"/>
      <c r="I131" s="14"/>
      <c r="J131" s="14"/>
      <c r="K131" s="14"/>
      <c r="L131" s="14"/>
      <c r="M131" s="14"/>
      <c r="N131" s="14"/>
      <c r="O131" s="14"/>
      <c r="P131" s="14"/>
    </row>
    <row r="132" spans="1:16" x14ac:dyDescent="0.35">
      <c r="A132" s="14"/>
      <c r="B132" s="14"/>
      <c r="C132" s="14"/>
      <c r="D132" s="14"/>
      <c r="E132" s="14"/>
      <c r="F132" s="14"/>
      <c r="G132" s="14"/>
      <c r="H132" s="14"/>
      <c r="I132" s="14"/>
      <c r="J132" s="14"/>
      <c r="K132" s="14"/>
      <c r="L132" s="14"/>
      <c r="M132" s="14"/>
      <c r="N132" s="14"/>
      <c r="O132" s="14"/>
      <c r="P132" s="14"/>
    </row>
    <row r="133" spans="1:16" x14ac:dyDescent="0.35">
      <c r="A133" s="14"/>
      <c r="B133" s="14"/>
      <c r="C133" s="14"/>
      <c r="D133" s="14"/>
      <c r="E133" s="14"/>
      <c r="F133" s="14"/>
      <c r="G133" s="14"/>
      <c r="H133" s="14"/>
      <c r="I133" s="14"/>
      <c r="J133" s="14"/>
      <c r="K133" s="14"/>
      <c r="L133" s="14"/>
      <c r="M133" s="14"/>
      <c r="N133" s="14"/>
      <c r="O133" s="14"/>
      <c r="P133" s="14"/>
    </row>
    <row r="134" spans="1:16" x14ac:dyDescent="0.35">
      <c r="A134" s="14"/>
      <c r="B134" s="14"/>
      <c r="C134" s="14"/>
      <c r="D134" s="14"/>
      <c r="E134" s="14"/>
      <c r="F134" s="14"/>
      <c r="G134" s="14"/>
      <c r="H134" s="14"/>
      <c r="I134" s="14"/>
      <c r="J134" s="14"/>
      <c r="K134" s="14"/>
      <c r="L134" s="14"/>
      <c r="M134" s="14"/>
      <c r="N134" s="14"/>
      <c r="O134" s="14"/>
      <c r="P134" s="14"/>
    </row>
    <row r="135" spans="1:16" x14ac:dyDescent="0.35">
      <c r="A135" s="14"/>
      <c r="B135" s="14"/>
      <c r="C135" s="14"/>
      <c r="D135" s="14"/>
      <c r="E135" s="14"/>
      <c r="F135" s="14"/>
      <c r="G135" s="14"/>
      <c r="H135" s="14"/>
      <c r="I135" s="14"/>
      <c r="J135" s="14"/>
      <c r="K135" s="14"/>
      <c r="L135" s="14"/>
      <c r="M135" s="14"/>
      <c r="N135" s="14"/>
      <c r="O135" s="14"/>
      <c r="P135" s="14"/>
    </row>
    <row r="136" spans="1:16" x14ac:dyDescent="0.35">
      <c r="A136" s="14"/>
      <c r="B136" s="14"/>
      <c r="C136" s="14"/>
      <c r="D136" s="14"/>
      <c r="E136" s="14"/>
      <c r="F136" s="14"/>
      <c r="G136" s="14"/>
      <c r="H136" s="14"/>
      <c r="I136" s="14"/>
      <c r="J136" s="14"/>
      <c r="K136" s="14"/>
      <c r="L136" s="14"/>
      <c r="M136" s="14"/>
      <c r="N136" s="14"/>
      <c r="O136" s="14"/>
      <c r="P136" s="14"/>
    </row>
    <row r="137" spans="1:16" x14ac:dyDescent="0.35">
      <c r="A137" s="14"/>
      <c r="B137" s="14"/>
      <c r="C137" s="14"/>
      <c r="D137" s="14"/>
      <c r="E137" s="14"/>
      <c r="F137" s="14"/>
      <c r="G137" s="14"/>
      <c r="H137" s="14"/>
      <c r="I137" s="14"/>
      <c r="J137" s="14"/>
      <c r="K137" s="14"/>
      <c r="L137" s="14"/>
      <c r="M137" s="14"/>
      <c r="N137" s="14"/>
      <c r="O137" s="14"/>
      <c r="P137" s="14"/>
    </row>
    <row r="138" spans="1:16" x14ac:dyDescent="0.35">
      <c r="A138" s="14"/>
      <c r="B138" s="14"/>
      <c r="C138" s="14"/>
      <c r="D138" s="14"/>
      <c r="E138" s="14"/>
      <c r="F138" s="14"/>
      <c r="G138" s="14"/>
      <c r="H138" s="14"/>
      <c r="I138" s="14"/>
      <c r="J138" s="14"/>
      <c r="K138" s="14"/>
      <c r="L138" s="14"/>
      <c r="M138" s="14"/>
      <c r="N138" s="14"/>
      <c r="O138" s="14"/>
      <c r="P138" s="14"/>
    </row>
    <row r="139" spans="1:16" x14ac:dyDescent="0.35">
      <c r="A139" s="14"/>
      <c r="B139" s="14"/>
      <c r="C139" s="14"/>
      <c r="D139" s="14"/>
      <c r="E139" s="14"/>
      <c r="F139" s="14"/>
      <c r="G139" s="14"/>
      <c r="H139" s="14"/>
      <c r="I139" s="14"/>
      <c r="J139" s="14"/>
      <c r="K139" s="14"/>
      <c r="L139" s="14"/>
      <c r="M139" s="14"/>
      <c r="N139" s="14"/>
      <c r="O139" s="14"/>
      <c r="P139" s="14"/>
    </row>
    <row r="140" spans="1:16" x14ac:dyDescent="0.35">
      <c r="A140" s="14"/>
      <c r="B140" s="14"/>
      <c r="C140" s="14"/>
      <c r="D140" s="14"/>
      <c r="E140" s="14"/>
      <c r="F140" s="14"/>
      <c r="G140" s="14"/>
      <c r="H140" s="14"/>
      <c r="I140" s="14"/>
      <c r="J140" s="14"/>
      <c r="K140" s="14"/>
      <c r="L140" s="14"/>
      <c r="M140" s="14"/>
      <c r="N140" s="14"/>
      <c r="O140" s="14"/>
      <c r="P140" s="14"/>
    </row>
    <row r="141" spans="1:16" x14ac:dyDescent="0.35">
      <c r="A141" s="14"/>
      <c r="B141" s="14"/>
      <c r="C141" s="14"/>
      <c r="D141" s="14"/>
      <c r="E141" s="14"/>
      <c r="F141" s="14"/>
      <c r="G141" s="14"/>
      <c r="H141" s="14"/>
      <c r="I141" s="14"/>
      <c r="J141" s="14"/>
      <c r="K141" s="14"/>
      <c r="L141" s="14"/>
      <c r="M141" s="14"/>
      <c r="N141" s="14"/>
      <c r="O141" s="14"/>
      <c r="P141" s="14"/>
    </row>
    <row r="142" spans="1:16" x14ac:dyDescent="0.35">
      <c r="A142" s="14"/>
      <c r="B142" s="14"/>
      <c r="C142" s="14"/>
      <c r="D142" s="14"/>
      <c r="E142" s="14"/>
      <c r="F142" s="14"/>
      <c r="G142" s="14"/>
      <c r="H142" s="14"/>
      <c r="I142" s="14"/>
      <c r="J142" s="14"/>
      <c r="K142" s="14"/>
      <c r="L142" s="14"/>
      <c r="M142" s="14"/>
      <c r="N142" s="14"/>
      <c r="O142" s="14"/>
      <c r="P142" s="14"/>
    </row>
    <row r="143" spans="1:16" x14ac:dyDescent="0.35">
      <c r="A143" s="14"/>
      <c r="B143" s="14"/>
      <c r="C143" s="14"/>
      <c r="D143" s="14"/>
      <c r="E143" s="14"/>
      <c r="F143" s="14"/>
      <c r="G143" s="14"/>
      <c r="H143" s="14"/>
      <c r="I143" s="14"/>
      <c r="J143" s="14"/>
      <c r="K143" s="14"/>
      <c r="L143" s="14"/>
      <c r="M143" s="14"/>
      <c r="N143" s="14"/>
      <c r="O143" s="14"/>
      <c r="P143" s="14"/>
    </row>
    <row r="144" spans="1:16" x14ac:dyDescent="0.35">
      <c r="A144" s="14"/>
      <c r="B144" s="14"/>
      <c r="C144" s="14"/>
      <c r="D144" s="14"/>
      <c r="E144" s="14"/>
      <c r="F144" s="14"/>
      <c r="G144" s="14"/>
      <c r="H144" s="14"/>
      <c r="I144" s="14"/>
      <c r="J144" s="14"/>
      <c r="K144" s="14"/>
      <c r="L144" s="14"/>
      <c r="M144" s="14"/>
      <c r="N144" s="14"/>
      <c r="O144" s="14"/>
      <c r="P144" s="14"/>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477032-5385-42B2-AD31-D3AFABF80A21}">
  <dimension ref="A1:U144"/>
  <sheetViews>
    <sheetView workbookViewId="0">
      <selection activeCell="M26" sqref="M26"/>
    </sheetView>
  </sheetViews>
  <sheetFormatPr defaultRowHeight="14.5" x14ac:dyDescent="0.35"/>
  <sheetData>
    <row r="1" spans="1:21" x14ac:dyDescent="0.35">
      <c r="A1" s="24" t="s">
        <v>208</v>
      </c>
      <c r="B1" s="24" t="s">
        <v>209</v>
      </c>
      <c r="C1" s="24" t="s">
        <v>210</v>
      </c>
      <c r="D1" s="24" t="s">
        <v>219</v>
      </c>
      <c r="E1" s="24" t="s">
        <v>220</v>
      </c>
      <c r="F1" s="24" t="s">
        <v>221</v>
      </c>
      <c r="G1" s="24" t="s">
        <v>222</v>
      </c>
      <c r="H1" s="24" t="s">
        <v>223</v>
      </c>
      <c r="I1" s="24" t="s">
        <v>224</v>
      </c>
    </row>
    <row r="2" spans="1:21" x14ac:dyDescent="0.35">
      <c r="A2" s="12">
        <v>0.01</v>
      </c>
      <c r="B2" s="12">
        <v>5.0000000000000001E-3</v>
      </c>
      <c r="C2" s="12">
        <v>18397.2</v>
      </c>
      <c r="D2" s="12">
        <v>52406.2</v>
      </c>
      <c r="E2" s="12">
        <v>2703048</v>
      </c>
      <c r="F2" s="12">
        <v>1572186</v>
      </c>
      <c r="G2" s="12">
        <v>3</v>
      </c>
      <c r="H2" s="9">
        <f t="shared" ref="H2:H45" si="0" xml:space="preserve"> E2/$E$46</f>
        <v>75.747456914670025</v>
      </c>
      <c r="I2" s="9">
        <f t="shared" ref="I2:I45" si="1">F2/$F$46</f>
        <v>60.17476174072798</v>
      </c>
    </row>
    <row r="3" spans="1:21" x14ac:dyDescent="0.35">
      <c r="A3" s="12">
        <v>0.01</v>
      </c>
      <c r="B3" s="12">
        <v>8.0000000000000002E-3</v>
      </c>
      <c r="C3" s="12">
        <v>20286.8</v>
      </c>
      <c r="D3" s="12">
        <v>66099.899999999994</v>
      </c>
      <c r="E3" s="12">
        <v>2980689</v>
      </c>
      <c r="F3" s="12">
        <v>1982997</v>
      </c>
      <c r="G3" s="12">
        <v>3</v>
      </c>
      <c r="H3" s="9">
        <f t="shared" si="0"/>
        <v>83.527784783522492</v>
      </c>
      <c r="I3" s="9">
        <f t="shared" si="1"/>
        <v>75.898380985187742</v>
      </c>
    </row>
    <row r="4" spans="1:21" x14ac:dyDescent="0.35">
      <c r="A4" s="12">
        <v>0.01</v>
      </c>
      <c r="B4" s="12">
        <v>0.01</v>
      </c>
      <c r="C4" s="12">
        <v>21285.5</v>
      </c>
      <c r="D4" s="12">
        <v>72684.100000000006</v>
      </c>
      <c r="E4" s="12">
        <v>3127428</v>
      </c>
      <c r="F4" s="12">
        <v>2180523</v>
      </c>
      <c r="G4" s="12">
        <v>3.1</v>
      </c>
      <c r="H4" s="9">
        <f t="shared" si="0"/>
        <v>87.639848675914251</v>
      </c>
      <c r="I4" s="9">
        <f t="shared" si="1"/>
        <v>83.45860603972902</v>
      </c>
    </row>
    <row r="5" spans="1:21" x14ac:dyDescent="0.35">
      <c r="A5" s="12">
        <v>0.01</v>
      </c>
      <c r="B5" s="12">
        <v>0.02</v>
      </c>
      <c r="C5" s="12">
        <v>25425.599999999999</v>
      </c>
      <c r="D5" s="12">
        <v>93295.9</v>
      </c>
      <c r="E5" s="12">
        <v>3735721.5</v>
      </c>
      <c r="F5" s="12">
        <v>2798877</v>
      </c>
      <c r="G5" s="12">
        <v>3.2</v>
      </c>
      <c r="H5" s="9">
        <f t="shared" si="0"/>
        <v>104.68604455653636</v>
      </c>
      <c r="I5" s="9">
        <f t="shared" si="1"/>
        <v>107.12584682512343</v>
      </c>
    </row>
    <row r="6" spans="1:21" x14ac:dyDescent="0.35">
      <c r="A6" s="12">
        <v>0.01</v>
      </c>
      <c r="B6" s="12">
        <v>0.05</v>
      </c>
      <c r="C6" s="12">
        <v>34622.5</v>
      </c>
      <c r="D6" s="12">
        <v>120766.1</v>
      </c>
      <c r="E6" s="12">
        <v>5688805.5</v>
      </c>
      <c r="F6" s="12">
        <v>3622983</v>
      </c>
      <c r="G6" s="12">
        <v>3.3</v>
      </c>
      <c r="H6" s="9">
        <f t="shared" si="0"/>
        <v>159.4172761664565</v>
      </c>
      <c r="I6" s="9">
        <f t="shared" si="1"/>
        <v>138.66815937535881</v>
      </c>
    </row>
    <row r="7" spans="1:21" x14ac:dyDescent="0.35">
      <c r="A7" s="12">
        <v>0.01</v>
      </c>
      <c r="B7" s="12">
        <v>0.1</v>
      </c>
      <c r="C7" s="12">
        <v>45139.8</v>
      </c>
      <c r="D7" s="12">
        <v>141627.9</v>
      </c>
      <c r="E7" s="12">
        <v>9773986.5</v>
      </c>
      <c r="F7" s="12">
        <v>4248837</v>
      </c>
      <c r="G7" s="12">
        <v>3.3</v>
      </c>
      <c r="H7" s="9">
        <f t="shared" si="0"/>
        <v>273.89621689785622</v>
      </c>
      <c r="I7" s="9">
        <f t="shared" si="1"/>
        <v>162.6224595246297</v>
      </c>
    </row>
    <row r="8" spans="1:21" ht="15" thickBot="1" x14ac:dyDescent="0.4">
      <c r="A8" s="12">
        <v>0.01</v>
      </c>
      <c r="B8" s="12">
        <v>0.5</v>
      </c>
      <c r="C8" s="12">
        <v>84564.7</v>
      </c>
      <c r="D8" s="12">
        <v>189291.4</v>
      </c>
      <c r="E8" s="12">
        <v>82829898</v>
      </c>
      <c r="F8" s="12">
        <v>5678742</v>
      </c>
      <c r="G8" s="12">
        <v>3.4</v>
      </c>
      <c r="H8" s="9">
        <f t="shared" si="0"/>
        <v>2321.1404791929381</v>
      </c>
      <c r="I8" s="9">
        <f t="shared" si="1"/>
        <v>217.35147548513032</v>
      </c>
    </row>
    <row r="9" spans="1:21" x14ac:dyDescent="0.35">
      <c r="A9" s="12">
        <v>0.01</v>
      </c>
      <c r="B9" s="12">
        <v>1</v>
      </c>
      <c r="C9" s="12">
        <v>106280.2</v>
      </c>
      <c r="D9" s="12">
        <v>214058.3</v>
      </c>
      <c r="E9" s="12">
        <v>15615471</v>
      </c>
      <c r="F9" s="12">
        <v>6421749</v>
      </c>
      <c r="G9" s="12">
        <v>3.4</v>
      </c>
      <c r="H9" s="9">
        <f t="shared" si="0"/>
        <v>437.59201345102986</v>
      </c>
      <c r="I9" s="9">
        <f t="shared" si="1"/>
        <v>245.78975772189688</v>
      </c>
      <c r="M9" s="143" t="s">
        <v>267</v>
      </c>
      <c r="N9" s="144"/>
      <c r="O9" s="144"/>
      <c r="P9" s="144"/>
      <c r="Q9" s="144"/>
      <c r="R9" s="144"/>
      <c r="S9" s="144"/>
      <c r="T9" s="144"/>
      <c r="U9" s="145"/>
    </row>
    <row r="10" spans="1:21" x14ac:dyDescent="0.35">
      <c r="A10" s="12">
        <v>0.01</v>
      </c>
      <c r="B10" s="12">
        <v>2</v>
      </c>
      <c r="C10" s="12">
        <v>129531.2</v>
      </c>
      <c r="D10" s="12">
        <v>238310</v>
      </c>
      <c r="E10" s="12">
        <v>19031682</v>
      </c>
      <c r="F10" s="12">
        <v>3574650</v>
      </c>
      <c r="G10" s="12">
        <v>3.4</v>
      </c>
      <c r="H10" s="9">
        <f t="shared" si="0"/>
        <v>533.32442202606137</v>
      </c>
      <c r="I10" s="9">
        <f t="shared" si="1"/>
        <v>136.81823401079342</v>
      </c>
      <c r="M10" s="146"/>
      <c r="N10" s="107"/>
      <c r="O10" s="107"/>
      <c r="P10" s="107"/>
      <c r="Q10" s="107"/>
      <c r="R10" s="107"/>
      <c r="S10" s="107"/>
      <c r="T10" s="107"/>
      <c r="U10" s="147"/>
    </row>
    <row r="11" spans="1:21" x14ac:dyDescent="0.35">
      <c r="A11" s="12">
        <v>0.01</v>
      </c>
      <c r="B11" s="12">
        <v>5</v>
      </c>
      <c r="C11" s="12">
        <v>160903.20000000001</v>
      </c>
      <c r="D11" s="12">
        <v>270235.59999999998</v>
      </c>
      <c r="E11" s="12">
        <v>23641089</v>
      </c>
      <c r="F11" s="12">
        <v>8107068</v>
      </c>
      <c r="G11" s="12">
        <v>3.4</v>
      </c>
      <c r="H11" s="9">
        <f t="shared" si="0"/>
        <v>662.49373686422871</v>
      </c>
      <c r="I11" s="9">
        <f t="shared" si="1"/>
        <v>310.29463773108279</v>
      </c>
      <c r="M11" s="146"/>
      <c r="N11" s="107"/>
      <c r="O11" s="107"/>
      <c r="P11" s="107"/>
      <c r="Q11" s="107"/>
      <c r="R11" s="107"/>
      <c r="S11" s="107"/>
      <c r="T11" s="107"/>
      <c r="U11" s="147"/>
    </row>
    <row r="12" spans="1:21" x14ac:dyDescent="0.35">
      <c r="A12" s="12">
        <v>0.01</v>
      </c>
      <c r="B12" s="12">
        <v>10</v>
      </c>
      <c r="C12" s="12">
        <v>184168.5</v>
      </c>
      <c r="D12" s="12">
        <v>294469.2</v>
      </c>
      <c r="E12" s="12">
        <v>27059400</v>
      </c>
      <c r="F12" s="12">
        <v>8834076</v>
      </c>
      <c r="G12" s="12">
        <v>3.3</v>
      </c>
      <c r="H12" s="9">
        <f t="shared" si="0"/>
        <v>758.28499369482972</v>
      </c>
      <c r="I12" s="9">
        <f t="shared" si="1"/>
        <v>338.12056493282813</v>
      </c>
      <c r="M12" s="146"/>
      <c r="N12" s="107"/>
      <c r="O12" s="107"/>
      <c r="P12" s="107"/>
      <c r="Q12" s="107"/>
      <c r="R12" s="107"/>
      <c r="S12" s="107"/>
      <c r="T12" s="107"/>
      <c r="U12" s="147"/>
    </row>
    <row r="13" spans="1:21" ht="15" thickBot="1" x14ac:dyDescent="0.4">
      <c r="A13" s="12">
        <v>0.1</v>
      </c>
      <c r="B13" s="12">
        <v>5.0000000000000001E-3</v>
      </c>
      <c r="C13" s="12">
        <v>1893.3</v>
      </c>
      <c r="D13" s="12">
        <v>5568.8</v>
      </c>
      <c r="E13" s="12">
        <v>278172</v>
      </c>
      <c r="F13" s="12">
        <v>167064</v>
      </c>
      <c r="G13" s="12">
        <v>2.8</v>
      </c>
      <c r="H13" s="9">
        <f t="shared" si="0"/>
        <v>7.7952080706179068</v>
      </c>
      <c r="I13" s="9">
        <f t="shared" si="1"/>
        <v>6.3943047422206911</v>
      </c>
      <c r="M13" s="148"/>
      <c r="N13" s="149"/>
      <c r="O13" s="149"/>
      <c r="P13" s="149"/>
      <c r="Q13" s="149"/>
      <c r="R13" s="149"/>
      <c r="S13" s="149"/>
      <c r="T13" s="149"/>
      <c r="U13" s="150"/>
    </row>
    <row r="14" spans="1:21" x14ac:dyDescent="0.35">
      <c r="A14" s="12">
        <v>0.1</v>
      </c>
      <c r="B14" s="12">
        <v>8.0000000000000002E-3</v>
      </c>
      <c r="C14" s="12">
        <v>2081.1999999999998</v>
      </c>
      <c r="D14" s="12">
        <v>6926.4</v>
      </c>
      <c r="E14" s="12">
        <v>305781</v>
      </c>
      <c r="F14" s="12">
        <v>207792</v>
      </c>
      <c r="G14" s="12">
        <v>2.9</v>
      </c>
      <c r="H14" s="9">
        <f t="shared" si="0"/>
        <v>8.5688944934846578</v>
      </c>
      <c r="I14" s="9">
        <f t="shared" si="1"/>
        <v>7.9531519118153637</v>
      </c>
    </row>
    <row r="15" spans="1:21" x14ac:dyDescent="0.35">
      <c r="A15" s="12">
        <v>0.1</v>
      </c>
      <c r="B15" s="12">
        <v>0.01</v>
      </c>
      <c r="C15" s="12">
        <v>2180.9</v>
      </c>
      <c r="D15" s="12">
        <v>7584.9</v>
      </c>
      <c r="E15" s="12">
        <v>320428.5</v>
      </c>
      <c r="F15" s="12">
        <v>227547</v>
      </c>
      <c r="G15" s="12">
        <v>2.9</v>
      </c>
      <c r="H15" s="9">
        <f t="shared" si="0"/>
        <v>8.9793610760823874</v>
      </c>
      <c r="I15" s="9">
        <f t="shared" si="1"/>
        <v>8.7092662762659323</v>
      </c>
    </row>
    <row r="16" spans="1:21" x14ac:dyDescent="0.35">
      <c r="A16" s="12">
        <v>0.1</v>
      </c>
      <c r="B16" s="12">
        <v>0.02</v>
      </c>
      <c r="C16" s="12">
        <v>2596.6</v>
      </c>
      <c r="D16" s="12">
        <v>9646.6</v>
      </c>
      <c r="E16" s="12">
        <v>381511.5</v>
      </c>
      <c r="F16" s="12">
        <v>289398</v>
      </c>
      <c r="G16" s="12">
        <v>3.1</v>
      </c>
      <c r="H16" s="9">
        <f t="shared" si="0"/>
        <v>10.691088692728037</v>
      </c>
      <c r="I16" s="9">
        <f t="shared" si="1"/>
        <v>11.076587438282237</v>
      </c>
    </row>
    <row r="17" spans="1:14" x14ac:dyDescent="0.35">
      <c r="A17" s="12">
        <v>0.1</v>
      </c>
      <c r="B17" s="12">
        <v>0.05</v>
      </c>
      <c r="C17" s="12">
        <v>3524.7</v>
      </c>
      <c r="D17" s="12">
        <v>12394.2</v>
      </c>
      <c r="E17" s="12">
        <v>582027</v>
      </c>
      <c r="F17" s="12">
        <v>371826</v>
      </c>
      <c r="G17" s="12">
        <v>3.2</v>
      </c>
      <c r="H17" s="9">
        <f t="shared" si="0"/>
        <v>16.310130306851619</v>
      </c>
      <c r="I17" s="9">
        <f t="shared" si="1"/>
        <v>14.231484671029969</v>
      </c>
    </row>
    <row r="18" spans="1:14" x14ac:dyDescent="0.35">
      <c r="A18" s="12">
        <v>0.1</v>
      </c>
      <c r="B18" s="12">
        <v>0.1</v>
      </c>
      <c r="C18" s="12">
        <v>4587</v>
      </c>
      <c r="D18" s="12">
        <v>14480.8</v>
      </c>
      <c r="E18" s="12">
        <v>996499.5</v>
      </c>
      <c r="F18" s="12">
        <v>434424</v>
      </c>
      <c r="G18" s="12">
        <v>3.2</v>
      </c>
      <c r="H18" s="9">
        <f t="shared" si="0"/>
        <v>27.924884405212275</v>
      </c>
      <c r="I18" s="9">
        <f t="shared" si="1"/>
        <v>16.627396945688368</v>
      </c>
      <c r="N18" t="s">
        <v>268</v>
      </c>
    </row>
    <row r="19" spans="1:14" x14ac:dyDescent="0.35">
      <c r="A19" s="12">
        <v>0.1</v>
      </c>
      <c r="B19" s="12">
        <v>0.5</v>
      </c>
      <c r="C19" s="12">
        <v>8563.7000000000007</v>
      </c>
      <c r="D19" s="12">
        <v>19248.099999999999</v>
      </c>
      <c r="E19" s="12">
        <v>8405953.5</v>
      </c>
      <c r="F19" s="12">
        <v>577443</v>
      </c>
      <c r="G19" s="12">
        <v>3.4</v>
      </c>
      <c r="H19" s="9">
        <f t="shared" si="0"/>
        <v>235.55985708280789</v>
      </c>
      <c r="I19" s="9">
        <f t="shared" si="1"/>
        <v>22.101389367321161</v>
      </c>
    </row>
    <row r="20" spans="1:14" x14ac:dyDescent="0.35">
      <c r="A20" s="12">
        <v>0.1</v>
      </c>
      <c r="B20" s="12">
        <v>1</v>
      </c>
      <c r="C20" s="12">
        <v>10751.3</v>
      </c>
      <c r="D20" s="12">
        <v>21719.3</v>
      </c>
      <c r="E20" s="12">
        <v>1579656</v>
      </c>
      <c r="F20" s="12">
        <v>651579</v>
      </c>
      <c r="G20" s="12">
        <v>3.4</v>
      </c>
      <c r="H20" s="9">
        <f t="shared" si="0"/>
        <v>44.266666666666666</v>
      </c>
      <c r="I20" s="9">
        <f t="shared" si="1"/>
        <v>24.93891376736709</v>
      </c>
    </row>
    <row r="21" spans="1:14" x14ac:dyDescent="0.35">
      <c r="A21" s="12">
        <v>0.1</v>
      </c>
      <c r="B21" s="12">
        <v>2</v>
      </c>
      <c r="C21" s="12">
        <v>13091.5</v>
      </c>
      <c r="D21" s="12">
        <v>24127.599999999999</v>
      </c>
      <c r="E21" s="12">
        <v>1923507</v>
      </c>
      <c r="F21" s="12">
        <v>723828</v>
      </c>
      <c r="G21" s="12">
        <v>3.3</v>
      </c>
      <c r="H21" s="9">
        <f t="shared" si="0"/>
        <v>53.902395964691046</v>
      </c>
      <c r="I21" s="9">
        <f t="shared" si="1"/>
        <v>27.704214031461706</v>
      </c>
    </row>
    <row r="22" spans="1:14" x14ac:dyDescent="0.35">
      <c r="A22" s="12">
        <v>0.1</v>
      </c>
      <c r="B22" s="12">
        <v>5</v>
      </c>
      <c r="C22" s="12">
        <v>16246.1</v>
      </c>
      <c r="D22" s="12">
        <v>27336.5</v>
      </c>
      <c r="E22" s="12">
        <v>2386998</v>
      </c>
      <c r="F22" s="12">
        <v>820095</v>
      </c>
      <c r="G22" s="12">
        <v>3.3</v>
      </c>
      <c r="H22" s="9">
        <f t="shared" si="0"/>
        <v>66.890794451450191</v>
      </c>
      <c r="I22" s="9">
        <f t="shared" si="1"/>
        <v>31.388793202434265</v>
      </c>
    </row>
    <row r="23" spans="1:14" x14ac:dyDescent="0.35">
      <c r="A23" s="12">
        <v>0.1</v>
      </c>
      <c r="B23" s="12">
        <v>10</v>
      </c>
      <c r="C23" s="12">
        <v>18583.3</v>
      </c>
      <c r="D23" s="12">
        <v>29761.200000000001</v>
      </c>
      <c r="E23" s="12">
        <v>2730391.5</v>
      </c>
      <c r="F23" s="12">
        <v>892836</v>
      </c>
      <c r="G23" s="12">
        <v>3.3</v>
      </c>
      <c r="H23" s="9">
        <f t="shared" si="0"/>
        <v>76.513703236654052</v>
      </c>
      <c r="I23" s="9">
        <f t="shared" si="1"/>
        <v>34.172924560799174</v>
      </c>
    </row>
    <row r="24" spans="1:14" x14ac:dyDescent="0.35">
      <c r="A24" s="12">
        <v>0.2</v>
      </c>
      <c r="B24" s="12">
        <v>5.0000000000000001E-3</v>
      </c>
      <c r="C24" s="12">
        <v>976.4</v>
      </c>
      <c r="D24" s="12">
        <v>2958</v>
      </c>
      <c r="E24" s="12">
        <v>143457</v>
      </c>
      <c r="F24" s="12">
        <v>88740</v>
      </c>
      <c r="G24" s="12">
        <v>2.7</v>
      </c>
      <c r="H24" s="9">
        <f t="shared" si="0"/>
        <v>4.0200924758301806</v>
      </c>
      <c r="I24" s="9">
        <f t="shared" si="1"/>
        <v>3.3964863933861524</v>
      </c>
    </row>
    <row r="25" spans="1:14" x14ac:dyDescent="0.35">
      <c r="A25" s="12">
        <v>0.2</v>
      </c>
      <c r="B25" s="12">
        <v>8.0000000000000002E-3</v>
      </c>
      <c r="C25" s="12">
        <v>1021.6</v>
      </c>
      <c r="D25" s="12">
        <v>3645.9</v>
      </c>
      <c r="E25" s="12">
        <v>150099</v>
      </c>
      <c r="F25" s="12">
        <v>109377</v>
      </c>
      <c r="G25" s="12">
        <v>2.8</v>
      </c>
      <c r="H25" s="9">
        <f t="shared" si="0"/>
        <v>4.2062211013030684</v>
      </c>
      <c r="I25" s="9">
        <f t="shared" si="1"/>
        <v>4.1863589390285911</v>
      </c>
    </row>
    <row r="26" spans="1:14" x14ac:dyDescent="0.35">
      <c r="A26" s="12">
        <v>0.2</v>
      </c>
      <c r="B26" s="12">
        <v>0.01</v>
      </c>
      <c r="C26" s="12">
        <v>1119.5</v>
      </c>
      <c r="D26" s="12">
        <v>3977</v>
      </c>
      <c r="E26" s="12">
        <v>164484</v>
      </c>
      <c r="F26" s="12">
        <v>119310</v>
      </c>
      <c r="G26" s="12">
        <v>2.8</v>
      </c>
      <c r="H26" s="9">
        <f t="shared" si="0"/>
        <v>4.6093316519546024</v>
      </c>
      <c r="I26" s="9">
        <f t="shared" si="1"/>
        <v>4.5665403605465613</v>
      </c>
    </row>
    <row r="27" spans="1:14" x14ac:dyDescent="0.35">
      <c r="A27" s="12">
        <v>0.2</v>
      </c>
      <c r="B27" s="12">
        <v>0.02</v>
      </c>
      <c r="C27" s="12">
        <v>1267.9000000000001</v>
      </c>
      <c r="D27" s="12">
        <v>4999.2</v>
      </c>
      <c r="E27" s="12">
        <v>186292.5</v>
      </c>
      <c r="F27" s="12">
        <v>149976</v>
      </c>
      <c r="G27" s="12">
        <v>3</v>
      </c>
      <c r="H27" s="9">
        <f t="shared" si="0"/>
        <v>5.2204707860445563</v>
      </c>
      <c r="I27" s="9">
        <f t="shared" si="1"/>
        <v>5.7402686875645887</v>
      </c>
    </row>
    <row r="28" spans="1:14" x14ac:dyDescent="0.35">
      <c r="A28" s="12">
        <v>0.2</v>
      </c>
      <c r="B28" s="12">
        <v>0.05</v>
      </c>
      <c r="C28" s="12">
        <v>1714.7</v>
      </c>
      <c r="D28" s="12">
        <v>6373.3</v>
      </c>
      <c r="E28" s="12">
        <v>284808</v>
      </c>
      <c r="F28" s="12">
        <v>191199</v>
      </c>
      <c r="G28" s="12">
        <v>3.1</v>
      </c>
      <c r="H28" s="9">
        <f t="shared" si="0"/>
        <v>7.981168558217739</v>
      </c>
      <c r="I28" s="9">
        <f t="shared" si="1"/>
        <v>7.3180617751751065</v>
      </c>
    </row>
    <row r="29" spans="1:14" x14ac:dyDescent="0.35">
      <c r="A29" s="12">
        <v>0.2</v>
      </c>
      <c r="B29" s="12">
        <v>0.1</v>
      </c>
      <c r="C29" s="12">
        <v>2226.8000000000002</v>
      </c>
      <c r="D29" s="12">
        <v>7416.8</v>
      </c>
      <c r="E29" s="12">
        <v>485640</v>
      </c>
      <c r="F29" s="12">
        <v>222504</v>
      </c>
      <c r="G29" s="12">
        <v>3.2</v>
      </c>
      <c r="H29" s="9">
        <f t="shared" si="0"/>
        <v>13.609079445145019</v>
      </c>
      <c r="I29" s="9">
        <f t="shared" si="1"/>
        <v>8.5162475599954064</v>
      </c>
    </row>
    <row r="30" spans="1:14" x14ac:dyDescent="0.35">
      <c r="A30" s="12">
        <v>0.2</v>
      </c>
      <c r="B30" s="12">
        <v>0.5</v>
      </c>
      <c r="C30" s="12">
        <v>4140.3</v>
      </c>
      <c r="D30" s="12">
        <v>9821.4</v>
      </c>
      <c r="E30" s="12">
        <v>4074400.5</v>
      </c>
      <c r="F30" s="12">
        <v>294642</v>
      </c>
      <c r="G30" s="12">
        <v>3.3</v>
      </c>
      <c r="H30" s="9">
        <f t="shared" si="0"/>
        <v>114.17683900798654</v>
      </c>
      <c r="I30" s="9">
        <f t="shared" si="1"/>
        <v>11.27729934550465</v>
      </c>
    </row>
    <row r="31" spans="1:14" x14ac:dyDescent="0.35">
      <c r="A31" s="12">
        <v>0.2</v>
      </c>
      <c r="B31" s="12">
        <v>1</v>
      </c>
      <c r="C31" s="12">
        <v>5191.3999999999996</v>
      </c>
      <c r="D31" s="12">
        <v>11033.9</v>
      </c>
      <c r="E31" s="12">
        <v>762757.5</v>
      </c>
      <c r="F31" s="12">
        <v>331017</v>
      </c>
      <c r="G31" s="12">
        <v>3.3</v>
      </c>
      <c r="H31" s="9">
        <f t="shared" si="0"/>
        <v>21.374737284573349</v>
      </c>
      <c r="I31" s="9">
        <f t="shared" si="1"/>
        <v>12.669537260305431</v>
      </c>
    </row>
    <row r="32" spans="1:14" x14ac:dyDescent="0.35">
      <c r="A32" s="12">
        <v>0.2</v>
      </c>
      <c r="B32" s="12">
        <v>2</v>
      </c>
      <c r="C32" s="12">
        <v>6314.6</v>
      </c>
      <c r="D32" s="12">
        <v>12239</v>
      </c>
      <c r="E32" s="12">
        <v>927793.5</v>
      </c>
      <c r="F32" s="12">
        <v>367170</v>
      </c>
      <c r="G32" s="12">
        <v>3.3</v>
      </c>
      <c r="H32" s="9">
        <f t="shared" si="0"/>
        <v>25.999537620849097</v>
      </c>
      <c r="I32" s="9">
        <f t="shared" si="1"/>
        <v>14.053278217935469</v>
      </c>
    </row>
    <row r="33" spans="1:9" x14ac:dyDescent="0.35">
      <c r="A33" s="12">
        <v>0.2</v>
      </c>
      <c r="B33" s="12">
        <v>5</v>
      </c>
      <c r="C33" s="12">
        <v>7826.9</v>
      </c>
      <c r="D33" s="12">
        <v>13843.2</v>
      </c>
      <c r="E33" s="12">
        <v>1149988.5</v>
      </c>
      <c r="F33" s="12">
        <v>415296</v>
      </c>
      <c r="G33" s="12">
        <v>3.3</v>
      </c>
      <c r="H33" s="9">
        <f t="shared" si="0"/>
        <v>32.226103404791928</v>
      </c>
      <c r="I33" s="9">
        <f t="shared" si="1"/>
        <v>15.895280744057871</v>
      </c>
    </row>
    <row r="34" spans="1:9" x14ac:dyDescent="0.35">
      <c r="A34" s="12">
        <v>0.2</v>
      </c>
      <c r="B34" s="12">
        <v>10</v>
      </c>
      <c r="C34" s="12">
        <v>8946</v>
      </c>
      <c r="D34" s="12">
        <v>15055.6</v>
      </c>
      <c r="E34" s="12">
        <v>1314417</v>
      </c>
      <c r="F34" s="12">
        <v>451668</v>
      </c>
      <c r="G34" s="12">
        <v>3.3</v>
      </c>
      <c r="H34" s="9">
        <f t="shared" si="0"/>
        <v>36.833879781420762</v>
      </c>
      <c r="I34" s="9">
        <f t="shared" si="1"/>
        <v>17.2874038351131</v>
      </c>
    </row>
    <row r="35" spans="1:9" x14ac:dyDescent="0.35">
      <c r="A35" s="12">
        <v>0.5</v>
      </c>
      <c r="B35" s="12">
        <v>5.0000000000000001E-3</v>
      </c>
      <c r="C35" s="12">
        <v>426.2</v>
      </c>
      <c r="D35" s="12">
        <v>1392.2</v>
      </c>
      <c r="E35" s="12">
        <v>62628</v>
      </c>
      <c r="F35" s="12">
        <v>41769</v>
      </c>
      <c r="G35" s="12">
        <v>2.2000000000000002</v>
      </c>
      <c r="H35" s="9">
        <f t="shared" si="0"/>
        <v>1.7550231189575451</v>
      </c>
      <c r="I35" s="9">
        <f t="shared" si="1"/>
        <v>1.5986910093007234</v>
      </c>
    </row>
    <row r="36" spans="1:9" x14ac:dyDescent="0.35">
      <c r="A36" s="12">
        <v>0.5</v>
      </c>
      <c r="B36" s="12">
        <v>8.0000000000000002E-3</v>
      </c>
      <c r="C36" s="12">
        <v>462.9</v>
      </c>
      <c r="D36" s="12">
        <v>1667.1</v>
      </c>
      <c r="E36" s="12">
        <v>68011.5</v>
      </c>
      <c r="F36" s="12">
        <v>50013</v>
      </c>
      <c r="G36" s="12">
        <v>2.4</v>
      </c>
      <c r="H36" s="9">
        <f t="shared" si="0"/>
        <v>1.9058848255569567</v>
      </c>
      <c r="I36" s="9">
        <f t="shared" si="1"/>
        <v>1.9142266620737169</v>
      </c>
    </row>
    <row r="37" spans="1:9" x14ac:dyDescent="0.35">
      <c r="A37" s="12">
        <v>0.5</v>
      </c>
      <c r="B37" s="12">
        <v>0.01</v>
      </c>
      <c r="C37" s="12">
        <v>482.7</v>
      </c>
      <c r="D37" s="12">
        <v>1799.3</v>
      </c>
      <c r="E37" s="12">
        <v>70917</v>
      </c>
      <c r="F37" s="12">
        <v>53979</v>
      </c>
      <c r="G37" s="12">
        <v>2.5</v>
      </c>
      <c r="H37" s="9">
        <f t="shared" si="0"/>
        <v>1.9873055905842791</v>
      </c>
      <c r="I37" s="9">
        <f t="shared" si="1"/>
        <v>2.0660236536915835</v>
      </c>
    </row>
    <row r="38" spans="1:9" x14ac:dyDescent="0.35">
      <c r="A38" s="12">
        <v>0.5</v>
      </c>
      <c r="B38" s="12">
        <v>0.02</v>
      </c>
      <c r="C38" s="12">
        <v>567.4</v>
      </c>
      <c r="D38" s="12">
        <v>2210.3000000000002</v>
      </c>
      <c r="E38" s="12">
        <v>83359.5</v>
      </c>
      <c r="F38" s="12">
        <v>66309</v>
      </c>
      <c r="G38" s="12">
        <v>2.7</v>
      </c>
      <c r="H38" s="9">
        <f t="shared" si="0"/>
        <v>2.3359815048339638</v>
      </c>
      <c r="I38" s="9">
        <f t="shared" si="1"/>
        <v>2.5379492479044665</v>
      </c>
    </row>
    <row r="39" spans="1:9" x14ac:dyDescent="0.35">
      <c r="A39" s="12">
        <v>0.5</v>
      </c>
      <c r="B39" s="12">
        <v>0.05</v>
      </c>
      <c r="C39" s="12">
        <v>760.4</v>
      </c>
      <c r="D39" s="12">
        <v>2762.1</v>
      </c>
      <c r="E39" s="12">
        <v>128092.5</v>
      </c>
      <c r="F39" s="12">
        <v>82863</v>
      </c>
      <c r="G39" s="12">
        <v>2.9</v>
      </c>
      <c r="H39" s="9">
        <f t="shared" si="0"/>
        <v>3.5895334174022699</v>
      </c>
      <c r="I39" s="9">
        <f t="shared" si="1"/>
        <v>3.1715466758525661</v>
      </c>
    </row>
    <row r="40" spans="1:9" x14ac:dyDescent="0.35">
      <c r="A40" s="12">
        <v>0.5</v>
      </c>
      <c r="B40" s="12">
        <v>0.1</v>
      </c>
      <c r="C40" s="12">
        <v>982.3</v>
      </c>
      <c r="D40" s="12">
        <v>3180.7</v>
      </c>
      <c r="E40" s="12">
        <v>216292.5</v>
      </c>
      <c r="F40" s="12">
        <v>95421</v>
      </c>
      <c r="G40" s="12">
        <v>3</v>
      </c>
      <c r="H40" s="9">
        <f t="shared" si="0"/>
        <v>6.0611601513240858</v>
      </c>
      <c r="I40" s="9">
        <f t="shared" si="1"/>
        <v>3.6521988747272935</v>
      </c>
    </row>
    <row r="41" spans="1:9" x14ac:dyDescent="0.35">
      <c r="A41" s="12">
        <v>0.5</v>
      </c>
      <c r="B41" s="12">
        <v>0.5</v>
      </c>
      <c r="C41" s="12">
        <v>1808</v>
      </c>
      <c r="D41" s="12">
        <v>4136.2</v>
      </c>
      <c r="E41" s="12">
        <v>1790493</v>
      </c>
      <c r="F41" s="12">
        <v>124086</v>
      </c>
      <c r="G41" s="12">
        <v>3.1</v>
      </c>
      <c r="H41" s="9">
        <f t="shared" si="0"/>
        <v>50.174947456914673</v>
      </c>
      <c r="I41" s="9">
        <f t="shared" si="1"/>
        <v>4.7493397634630838</v>
      </c>
    </row>
    <row r="42" spans="1:9" x14ac:dyDescent="0.35">
      <c r="A42" s="12">
        <v>0.5</v>
      </c>
      <c r="B42" s="12">
        <v>1</v>
      </c>
      <c r="C42" s="12">
        <v>2259.8000000000002</v>
      </c>
      <c r="D42" s="12">
        <v>4621.3</v>
      </c>
      <c r="E42" s="12">
        <v>332028</v>
      </c>
      <c r="F42" s="12">
        <v>138639</v>
      </c>
      <c r="G42" s="12">
        <v>3.2</v>
      </c>
      <c r="H42" s="9">
        <f t="shared" si="0"/>
        <v>9.3044136191677183</v>
      </c>
      <c r="I42" s="9">
        <f t="shared" si="1"/>
        <v>5.3063497531289467</v>
      </c>
    </row>
    <row r="43" spans="1:9" x14ac:dyDescent="0.35">
      <c r="A43" s="12">
        <v>0.5</v>
      </c>
      <c r="B43" s="12">
        <v>2</v>
      </c>
      <c r="C43" s="12">
        <v>2741.4</v>
      </c>
      <c r="D43" s="12">
        <v>5106.2</v>
      </c>
      <c r="E43" s="12">
        <v>402780</v>
      </c>
      <c r="F43" s="12">
        <v>153186</v>
      </c>
      <c r="G43" s="12">
        <v>3.2</v>
      </c>
      <c r="H43" s="9">
        <f t="shared" si="0"/>
        <v>11.287095418242959</v>
      </c>
      <c r="I43" s="9">
        <f t="shared" si="1"/>
        <v>5.8631300953037089</v>
      </c>
    </row>
    <row r="44" spans="1:9" x14ac:dyDescent="0.35">
      <c r="A44" s="12">
        <v>0.5</v>
      </c>
      <c r="B44" s="12">
        <v>5</v>
      </c>
      <c r="C44" s="12">
        <v>3387.7</v>
      </c>
      <c r="D44" s="12">
        <v>5747.5</v>
      </c>
      <c r="E44" s="12">
        <v>497746.5</v>
      </c>
      <c r="F44" s="12">
        <v>172425</v>
      </c>
      <c r="G44" s="12">
        <v>3.2</v>
      </c>
      <c r="H44" s="9">
        <f t="shared" si="0"/>
        <v>13.948339638503573</v>
      </c>
      <c r="I44" s="9">
        <f t="shared" si="1"/>
        <v>6.5994947755195774</v>
      </c>
    </row>
    <row r="45" spans="1:9" x14ac:dyDescent="0.35">
      <c r="A45" s="12">
        <v>0.5</v>
      </c>
      <c r="B45" s="12">
        <v>10</v>
      </c>
      <c r="C45" s="12">
        <v>3864.6</v>
      </c>
      <c r="D45" s="12">
        <v>6232.5</v>
      </c>
      <c r="E45" s="12">
        <v>567813</v>
      </c>
      <c r="F45" s="12">
        <v>186975</v>
      </c>
      <c r="G45" s="12">
        <v>3.2</v>
      </c>
      <c r="H45" s="9">
        <f t="shared" si="0"/>
        <v>15.911811685582178</v>
      </c>
      <c r="I45" s="9">
        <f t="shared" si="1"/>
        <v>7.1563899414398895</v>
      </c>
    </row>
    <row r="46" spans="1:9" x14ac:dyDescent="0.35">
      <c r="A46" s="12">
        <v>1</v>
      </c>
      <c r="B46" s="12">
        <v>5.0000000000000001E-3</v>
      </c>
      <c r="C46" s="12">
        <v>242.9</v>
      </c>
      <c r="D46" s="12">
        <v>870.9</v>
      </c>
      <c r="E46" s="12">
        <v>35685</v>
      </c>
      <c r="F46" s="12">
        <v>26127</v>
      </c>
      <c r="G46" s="12">
        <v>1.8</v>
      </c>
      <c r="H46" s="9">
        <f xml:space="preserve"> E46/$E$46</f>
        <v>1</v>
      </c>
      <c r="I46" s="9">
        <f>F46/$F$46</f>
        <v>1</v>
      </c>
    </row>
    <row r="47" spans="1:9" x14ac:dyDescent="0.35">
      <c r="A47" s="12">
        <v>1</v>
      </c>
      <c r="B47" s="12">
        <v>8.0000000000000002E-3</v>
      </c>
      <c r="C47" s="12">
        <v>260.60000000000002</v>
      </c>
      <c r="D47" s="12">
        <v>1008</v>
      </c>
      <c r="E47" s="12">
        <v>38290.5</v>
      </c>
      <c r="F47" s="12">
        <v>30240</v>
      </c>
      <c r="G47" s="12">
        <v>2</v>
      </c>
      <c r="H47" s="9">
        <f t="shared" ref="H47:H110" si="2" xml:space="preserve"> E47/$E$46</f>
        <v>1.0730138713745272</v>
      </c>
      <c r="I47" s="9">
        <f t="shared" ref="I47:I110" si="3">F47/$F$46</f>
        <v>1.157423355149845</v>
      </c>
    </row>
    <row r="48" spans="1:9" x14ac:dyDescent="0.35">
      <c r="A48" s="12">
        <v>1</v>
      </c>
      <c r="B48" s="12">
        <v>0.01</v>
      </c>
      <c r="C48" s="12">
        <v>270.39999999999998</v>
      </c>
      <c r="D48" s="12">
        <v>1073.9000000000001</v>
      </c>
      <c r="E48" s="12">
        <v>39729</v>
      </c>
      <c r="F48" s="12">
        <v>32217</v>
      </c>
      <c r="G48" s="12">
        <v>2.1</v>
      </c>
      <c r="H48" s="9">
        <f t="shared" si="2"/>
        <v>1.1133249264396805</v>
      </c>
      <c r="I48" s="9">
        <f t="shared" si="3"/>
        <v>1.233092203467677</v>
      </c>
    </row>
    <row r="49" spans="1:9" x14ac:dyDescent="0.35">
      <c r="A49" s="12">
        <v>1</v>
      </c>
      <c r="B49" s="12">
        <v>0.02</v>
      </c>
      <c r="C49" s="12">
        <v>313.7</v>
      </c>
      <c r="D49" s="12">
        <v>1280.5</v>
      </c>
      <c r="E49" s="12">
        <v>46090.5</v>
      </c>
      <c r="F49" s="12">
        <v>38415</v>
      </c>
      <c r="G49" s="12">
        <v>2.2999999999999998</v>
      </c>
      <c r="H49" s="9">
        <f t="shared" si="2"/>
        <v>1.2915931063472048</v>
      </c>
      <c r="I49" s="9">
        <f t="shared" si="3"/>
        <v>1.4703180617751752</v>
      </c>
    </row>
    <row r="50" spans="1:9" x14ac:dyDescent="0.35">
      <c r="A50" s="12">
        <v>1</v>
      </c>
      <c r="B50" s="12">
        <v>0.05</v>
      </c>
      <c r="C50" s="12">
        <v>414.9</v>
      </c>
      <c r="D50" s="12">
        <v>1555.8</v>
      </c>
      <c r="E50" s="12">
        <v>71350.5</v>
      </c>
      <c r="F50" s="12">
        <v>46674</v>
      </c>
      <c r="G50" s="12">
        <v>2.5</v>
      </c>
      <c r="H50" s="9">
        <f t="shared" si="2"/>
        <v>1.9994535519125682</v>
      </c>
      <c r="I50" s="9">
        <f t="shared" si="3"/>
        <v>1.7864278332759214</v>
      </c>
    </row>
    <row r="51" spans="1:9" x14ac:dyDescent="0.35">
      <c r="A51" s="12">
        <v>1</v>
      </c>
      <c r="B51" s="12">
        <v>0.1</v>
      </c>
      <c r="C51" s="12">
        <v>531.70000000000005</v>
      </c>
      <c r="D51" s="12">
        <v>1765</v>
      </c>
      <c r="E51" s="12">
        <v>118756.5</v>
      </c>
      <c r="F51" s="12">
        <v>52950</v>
      </c>
      <c r="G51" s="12">
        <v>2.7</v>
      </c>
      <c r="H51" s="9">
        <f t="shared" si="2"/>
        <v>3.3279108869272802</v>
      </c>
      <c r="I51" s="9">
        <f t="shared" si="3"/>
        <v>2.0266391089677347</v>
      </c>
    </row>
    <row r="52" spans="1:9" x14ac:dyDescent="0.35">
      <c r="A52" s="12">
        <v>1</v>
      </c>
      <c r="B52" s="12">
        <v>0.5</v>
      </c>
      <c r="C52" s="12">
        <v>963</v>
      </c>
      <c r="D52" s="12">
        <v>2243.3000000000002</v>
      </c>
      <c r="E52" s="12">
        <v>963561</v>
      </c>
      <c r="F52" s="12">
        <v>67299</v>
      </c>
      <c r="G52" s="12">
        <v>2.9</v>
      </c>
      <c r="H52" s="9">
        <f t="shared" si="2"/>
        <v>27.001849516603613</v>
      </c>
      <c r="I52" s="9">
        <f t="shared" si="3"/>
        <v>2.5758410839361581</v>
      </c>
    </row>
    <row r="53" spans="1:9" x14ac:dyDescent="0.35">
      <c r="A53" s="12">
        <v>1</v>
      </c>
      <c r="B53" s="12">
        <v>1</v>
      </c>
      <c r="C53" s="12">
        <v>1198.4000000000001</v>
      </c>
      <c r="D53" s="12">
        <v>2485.6999999999998</v>
      </c>
      <c r="E53" s="12">
        <v>176074.5</v>
      </c>
      <c r="F53" s="12">
        <v>74571</v>
      </c>
      <c r="G53" s="12">
        <v>2.9</v>
      </c>
      <c r="H53" s="9">
        <f t="shared" si="2"/>
        <v>4.9341319882303489</v>
      </c>
      <c r="I53" s="9">
        <f t="shared" si="3"/>
        <v>2.8541738431507637</v>
      </c>
    </row>
    <row r="54" spans="1:9" x14ac:dyDescent="0.35">
      <c r="A54" s="12">
        <v>1</v>
      </c>
      <c r="B54" s="12">
        <v>2</v>
      </c>
      <c r="C54" s="12">
        <v>1447.6</v>
      </c>
      <c r="D54" s="12">
        <v>2728.1</v>
      </c>
      <c r="E54" s="12">
        <v>212689.5</v>
      </c>
      <c r="F54" s="12">
        <v>81843</v>
      </c>
      <c r="G54" s="12">
        <v>3</v>
      </c>
      <c r="H54" s="9">
        <f t="shared" si="2"/>
        <v>5.9601933585540143</v>
      </c>
      <c r="I54" s="9">
        <f t="shared" si="3"/>
        <v>3.1325066023653694</v>
      </c>
    </row>
    <row r="55" spans="1:9" x14ac:dyDescent="0.35">
      <c r="A55" s="12">
        <v>1</v>
      </c>
      <c r="B55" s="12">
        <v>5</v>
      </c>
      <c r="C55" s="12">
        <v>1780.4</v>
      </c>
      <c r="D55" s="12">
        <v>3048.7</v>
      </c>
      <c r="E55" s="12">
        <v>261589.5</v>
      </c>
      <c r="F55" s="12">
        <v>91461</v>
      </c>
      <c r="G55" s="12">
        <v>3</v>
      </c>
      <c r="H55" s="9">
        <f t="shared" si="2"/>
        <v>7.3305170239596471</v>
      </c>
      <c r="I55" s="9">
        <f t="shared" si="3"/>
        <v>3.5006315306005282</v>
      </c>
    </row>
    <row r="56" spans="1:9" x14ac:dyDescent="0.35">
      <c r="A56" s="12">
        <v>1</v>
      </c>
      <c r="B56" s="12">
        <v>10</v>
      </c>
      <c r="C56" s="12">
        <v>2024.7</v>
      </c>
      <c r="D56" s="12">
        <v>3291.2</v>
      </c>
      <c r="E56" s="12">
        <v>297490.5</v>
      </c>
      <c r="F56" s="12">
        <v>98736</v>
      </c>
      <c r="G56" s="12">
        <v>3</v>
      </c>
      <c r="H56" s="9">
        <f t="shared" si="2"/>
        <v>8.3365699873896588</v>
      </c>
      <c r="I56" s="9">
        <f t="shared" si="3"/>
        <v>3.7790791135606843</v>
      </c>
    </row>
    <row r="57" spans="1:9" x14ac:dyDescent="0.35">
      <c r="A57" s="12">
        <v>2</v>
      </c>
      <c r="B57" s="12">
        <v>5.0000000000000001E-3</v>
      </c>
      <c r="C57" s="12">
        <v>151.19999999999999</v>
      </c>
      <c r="D57" s="12">
        <v>610.4</v>
      </c>
      <c r="E57" s="12">
        <v>22213.5</v>
      </c>
      <c r="F57" s="12">
        <v>18312</v>
      </c>
      <c r="G57" s="12">
        <v>1.3</v>
      </c>
      <c r="H57" s="9">
        <f t="shared" si="2"/>
        <v>0.62248844052122743</v>
      </c>
      <c r="I57" s="9">
        <f t="shared" si="3"/>
        <v>0.70088414284073941</v>
      </c>
    </row>
    <row r="58" spans="1:9" x14ac:dyDescent="0.35">
      <c r="A58" s="12">
        <v>2</v>
      </c>
      <c r="B58" s="12">
        <v>8.0000000000000002E-3</v>
      </c>
      <c r="C58" s="12">
        <v>159</v>
      </c>
      <c r="D58" s="12">
        <v>679</v>
      </c>
      <c r="E58" s="12">
        <v>23356.5</v>
      </c>
      <c r="F58" s="12">
        <v>20370</v>
      </c>
      <c r="G58" s="12">
        <v>1.5</v>
      </c>
      <c r="H58" s="9">
        <f t="shared" si="2"/>
        <v>0.65451870533837742</v>
      </c>
      <c r="I58" s="9">
        <f t="shared" si="3"/>
        <v>0.7796532322884373</v>
      </c>
    </row>
    <row r="59" spans="1:9" x14ac:dyDescent="0.35">
      <c r="A59" s="12">
        <v>2</v>
      </c>
      <c r="B59" s="12">
        <v>0.01</v>
      </c>
      <c r="C59" s="12">
        <v>163.69999999999999</v>
      </c>
      <c r="D59" s="12">
        <v>711.9</v>
      </c>
      <c r="E59" s="12">
        <v>24057</v>
      </c>
      <c r="F59" s="12">
        <v>21357</v>
      </c>
      <c r="G59" s="12">
        <v>1.6</v>
      </c>
      <c r="H59" s="9">
        <f t="shared" si="2"/>
        <v>0.67414880201765448</v>
      </c>
      <c r="I59" s="9">
        <f t="shared" si="3"/>
        <v>0.81743024457457802</v>
      </c>
    </row>
    <row r="60" spans="1:9" x14ac:dyDescent="0.35">
      <c r="A60" s="12">
        <v>2</v>
      </c>
      <c r="B60" s="12">
        <v>0.02</v>
      </c>
      <c r="C60" s="12">
        <v>186.2</v>
      </c>
      <c r="D60" s="12">
        <v>815.2</v>
      </c>
      <c r="E60" s="12">
        <v>27363</v>
      </c>
      <c r="F60" s="12">
        <v>24456</v>
      </c>
      <c r="G60" s="12">
        <v>1.8</v>
      </c>
      <c r="H60" s="9">
        <f t="shared" si="2"/>
        <v>0.76679277007145863</v>
      </c>
      <c r="I60" s="9">
        <f t="shared" si="3"/>
        <v>0.93604317372832702</v>
      </c>
    </row>
    <row r="61" spans="1:9" x14ac:dyDescent="0.35">
      <c r="A61" s="12">
        <v>2</v>
      </c>
      <c r="B61" s="12">
        <v>0.05</v>
      </c>
      <c r="C61" s="12">
        <v>241.3</v>
      </c>
      <c r="D61" s="12">
        <v>952.9</v>
      </c>
      <c r="E61" s="12">
        <v>42838.5</v>
      </c>
      <c r="F61" s="12">
        <v>28587</v>
      </c>
      <c r="G61" s="12">
        <v>2.1</v>
      </c>
      <c r="H61" s="9">
        <f t="shared" si="2"/>
        <v>1.2004623791509037</v>
      </c>
      <c r="I61" s="9">
        <f t="shared" si="3"/>
        <v>1.0941554713514754</v>
      </c>
    </row>
    <row r="62" spans="1:9" x14ac:dyDescent="0.35">
      <c r="A62" s="12">
        <v>2</v>
      </c>
      <c r="B62" s="12">
        <v>0.1</v>
      </c>
      <c r="C62" s="12">
        <v>305.3</v>
      </c>
      <c r="D62" s="12">
        <v>1057.5</v>
      </c>
      <c r="E62" s="12">
        <v>69745.5</v>
      </c>
      <c r="F62" s="12">
        <v>31725</v>
      </c>
      <c r="G62" s="12">
        <v>2.2000000000000002</v>
      </c>
      <c r="H62" s="9">
        <f t="shared" si="2"/>
        <v>1.9544766708701136</v>
      </c>
      <c r="I62" s="9">
        <f t="shared" si="3"/>
        <v>1.2142611091973821</v>
      </c>
    </row>
    <row r="63" spans="1:9" x14ac:dyDescent="0.35">
      <c r="A63" s="12">
        <v>2</v>
      </c>
      <c r="B63" s="12">
        <v>0.5</v>
      </c>
      <c r="C63" s="12">
        <v>539.20000000000005</v>
      </c>
      <c r="D63" s="12">
        <v>1296.5999999999999</v>
      </c>
      <c r="E63" s="12">
        <v>548038.5</v>
      </c>
      <c r="F63" s="12">
        <v>38898</v>
      </c>
      <c r="G63" s="12">
        <v>2.5</v>
      </c>
      <c r="H63" s="9">
        <f t="shared" si="2"/>
        <v>15.357671290458176</v>
      </c>
      <c r="I63" s="9">
        <f t="shared" si="3"/>
        <v>1.4888046848088186</v>
      </c>
    </row>
    <row r="64" spans="1:9" x14ac:dyDescent="0.35">
      <c r="A64" s="12">
        <v>2</v>
      </c>
      <c r="B64" s="12">
        <v>1</v>
      </c>
      <c r="C64" s="12">
        <v>665</v>
      </c>
      <c r="D64" s="12">
        <v>1417.8</v>
      </c>
      <c r="E64" s="12">
        <v>117171</v>
      </c>
      <c r="F64" s="12">
        <v>42534</v>
      </c>
      <c r="G64" s="12">
        <v>2.6</v>
      </c>
      <c r="H64" s="9">
        <f t="shared" si="2"/>
        <v>3.2834804539722571</v>
      </c>
      <c r="I64" s="9">
        <f t="shared" si="3"/>
        <v>1.6279710644161212</v>
      </c>
    </row>
    <row r="65" spans="1:9" x14ac:dyDescent="0.35">
      <c r="A65" s="12">
        <v>2</v>
      </c>
      <c r="B65" s="12">
        <v>2</v>
      </c>
      <c r="C65" s="12">
        <v>797.5</v>
      </c>
      <c r="D65" s="12">
        <v>1539</v>
      </c>
      <c r="E65" s="12">
        <v>142924.5</v>
      </c>
      <c r="F65" s="12">
        <v>46170</v>
      </c>
      <c r="G65" s="12">
        <v>2.6</v>
      </c>
      <c r="H65" s="9">
        <f t="shared" si="2"/>
        <v>4.0051702395964695</v>
      </c>
      <c r="I65" s="9">
        <f t="shared" si="3"/>
        <v>1.767137444023424</v>
      </c>
    </row>
    <row r="66" spans="1:9" x14ac:dyDescent="0.35">
      <c r="A66" s="12">
        <v>2</v>
      </c>
      <c r="B66" s="12">
        <v>5</v>
      </c>
      <c r="C66" s="12">
        <v>972.8</v>
      </c>
      <c r="D66" s="12">
        <v>1699.3</v>
      </c>
      <c r="E66" s="12">
        <v>161656.5</v>
      </c>
      <c r="F66" s="12">
        <v>50979</v>
      </c>
      <c r="G66" s="12">
        <v>2.7</v>
      </c>
      <c r="H66" s="9">
        <f t="shared" si="2"/>
        <v>4.5300966792770074</v>
      </c>
      <c r="I66" s="9">
        <f t="shared" si="3"/>
        <v>1.9511999081410036</v>
      </c>
    </row>
    <row r="67" spans="1:9" x14ac:dyDescent="0.35">
      <c r="A67" s="12">
        <v>2</v>
      </c>
      <c r="B67" s="12">
        <v>10</v>
      </c>
      <c r="C67" s="12">
        <v>1100.2</v>
      </c>
      <c r="D67" s="12">
        <v>1820.5</v>
      </c>
      <c r="E67" s="12">
        <v>15086.48</v>
      </c>
      <c r="F67" s="12">
        <v>54615</v>
      </c>
      <c r="G67" s="12">
        <v>2.7</v>
      </c>
      <c r="H67" s="9">
        <f t="shared" si="2"/>
        <v>0.42276810985007707</v>
      </c>
      <c r="I67" s="9">
        <f t="shared" si="3"/>
        <v>2.0903662877483065</v>
      </c>
    </row>
    <row r="68" spans="1:9" x14ac:dyDescent="0.35">
      <c r="A68" s="12">
        <v>5</v>
      </c>
      <c r="B68" s="12">
        <v>5.0000000000000001E-3</v>
      </c>
      <c r="C68" s="12">
        <v>96.2</v>
      </c>
      <c r="D68" s="12">
        <v>454.1</v>
      </c>
      <c r="E68" s="12">
        <v>14311.5</v>
      </c>
      <c r="F68" s="12">
        <v>13623</v>
      </c>
      <c r="G68" s="12">
        <v>0.7</v>
      </c>
      <c r="H68" s="9">
        <f t="shared" si="2"/>
        <v>0.40105086170659943</v>
      </c>
      <c r="I68" s="9">
        <f t="shared" si="3"/>
        <v>0.52141462854518317</v>
      </c>
    </row>
    <row r="69" spans="1:9" x14ac:dyDescent="0.35">
      <c r="A69" s="12">
        <v>5</v>
      </c>
      <c r="B69" s="12">
        <v>8.0000000000000002E-3</v>
      </c>
      <c r="C69" s="12">
        <v>98.8</v>
      </c>
      <c r="D69" s="12">
        <v>481.5</v>
      </c>
      <c r="E69" s="12">
        <v>14755.5</v>
      </c>
      <c r="F69" s="12">
        <v>14445</v>
      </c>
      <c r="G69" s="12">
        <v>0.8</v>
      </c>
      <c r="H69" s="9">
        <f t="shared" si="2"/>
        <v>0.41349306431273647</v>
      </c>
      <c r="I69" s="9">
        <f t="shared" si="3"/>
        <v>0.55287633482604204</v>
      </c>
    </row>
    <row r="70" spans="1:9" x14ac:dyDescent="0.35">
      <c r="A70" s="12">
        <v>5</v>
      </c>
      <c r="B70" s="12">
        <v>0.01</v>
      </c>
      <c r="C70" s="12">
        <v>100.6</v>
      </c>
      <c r="D70" s="12">
        <v>494.7</v>
      </c>
      <c r="E70" s="12">
        <v>15114</v>
      </c>
      <c r="F70" s="12">
        <v>14841</v>
      </c>
      <c r="G70" s="12">
        <v>0.9</v>
      </c>
      <c r="H70" s="9">
        <f t="shared" si="2"/>
        <v>0.42353930222782682</v>
      </c>
      <c r="I70" s="9">
        <f t="shared" si="3"/>
        <v>0.56803306923871855</v>
      </c>
    </row>
    <row r="71" spans="1:9" x14ac:dyDescent="0.35">
      <c r="A71" s="12">
        <v>5</v>
      </c>
      <c r="B71" s="12">
        <v>0.02</v>
      </c>
      <c r="C71" s="12">
        <v>110.8</v>
      </c>
      <c r="D71" s="12">
        <v>536</v>
      </c>
      <c r="E71" s="12">
        <v>17529</v>
      </c>
      <c r="F71" s="12">
        <v>16080</v>
      </c>
      <c r="G71" s="12">
        <v>1.1000000000000001</v>
      </c>
      <c r="H71" s="9">
        <f t="shared" si="2"/>
        <v>0.49121479613282892</v>
      </c>
      <c r="I71" s="9">
        <f t="shared" si="3"/>
        <v>0.61545527615110807</v>
      </c>
    </row>
    <row r="72" spans="1:9" x14ac:dyDescent="0.35">
      <c r="A72" s="12">
        <v>5</v>
      </c>
      <c r="B72" s="12">
        <v>0.05</v>
      </c>
      <c r="C72" s="12">
        <v>138.5</v>
      </c>
      <c r="D72" s="12">
        <v>591.1</v>
      </c>
      <c r="E72" s="12">
        <v>25957.5</v>
      </c>
      <c r="F72" s="12">
        <v>17733</v>
      </c>
      <c r="G72" s="12">
        <v>1.3</v>
      </c>
      <c r="H72" s="9">
        <f t="shared" si="2"/>
        <v>0.7274064733081127</v>
      </c>
      <c r="I72" s="9">
        <f t="shared" si="3"/>
        <v>0.67872315994947752</v>
      </c>
    </row>
    <row r="73" spans="1:9" x14ac:dyDescent="0.35">
      <c r="A73" s="12">
        <v>5</v>
      </c>
      <c r="B73" s="12">
        <v>0.1</v>
      </c>
      <c r="C73" s="12">
        <v>171.3</v>
      </c>
      <c r="D73" s="12">
        <v>633</v>
      </c>
      <c r="E73" s="12">
        <v>40729.5</v>
      </c>
      <c r="F73" s="12">
        <v>18990</v>
      </c>
      <c r="G73" s="12">
        <v>1.5</v>
      </c>
      <c r="H73" s="9">
        <f t="shared" si="2"/>
        <v>1.1413619167717528</v>
      </c>
      <c r="I73" s="9">
        <f t="shared" si="3"/>
        <v>0.72683430933517046</v>
      </c>
    </row>
    <row r="74" spans="1:9" x14ac:dyDescent="0.35">
      <c r="A74" s="12">
        <v>5</v>
      </c>
      <c r="B74" s="12">
        <v>0.5</v>
      </c>
      <c r="C74" s="12">
        <v>288</v>
      </c>
      <c r="D74" s="12">
        <v>728.6</v>
      </c>
      <c r="E74" s="12">
        <v>302019</v>
      </c>
      <c r="F74" s="12">
        <v>21858</v>
      </c>
      <c r="G74" s="12">
        <v>1.8</v>
      </c>
      <c r="H74" s="9">
        <f t="shared" si="2"/>
        <v>8.4634720470786053</v>
      </c>
      <c r="I74" s="9">
        <f t="shared" si="3"/>
        <v>0.8366058100815249</v>
      </c>
    </row>
    <row r="75" spans="1:9" x14ac:dyDescent="0.35">
      <c r="A75" s="12">
        <v>5</v>
      </c>
      <c r="B75" s="12">
        <v>1</v>
      </c>
      <c r="C75" s="12">
        <v>349.2</v>
      </c>
      <c r="D75" s="12">
        <v>777.1</v>
      </c>
      <c r="E75" s="12">
        <v>51312</v>
      </c>
      <c r="F75" s="12">
        <v>23313</v>
      </c>
      <c r="G75" s="12">
        <v>1.9</v>
      </c>
      <c r="H75" s="9">
        <f t="shared" si="2"/>
        <v>1.4379150903741067</v>
      </c>
      <c r="I75" s="9">
        <f t="shared" si="3"/>
        <v>0.89229532667355604</v>
      </c>
    </row>
    <row r="76" spans="1:9" x14ac:dyDescent="0.35">
      <c r="A76" s="12">
        <v>5</v>
      </c>
      <c r="B76" s="12">
        <v>2</v>
      </c>
      <c r="C76" s="12">
        <v>412.6</v>
      </c>
      <c r="D76" s="12">
        <v>825.6</v>
      </c>
      <c r="E76" s="12">
        <v>60616.5</v>
      </c>
      <c r="F76" s="12">
        <v>24768</v>
      </c>
      <c r="G76" s="12">
        <v>2</v>
      </c>
      <c r="H76" s="9">
        <f t="shared" si="2"/>
        <v>1.6986548970155528</v>
      </c>
      <c r="I76" s="9">
        <f t="shared" si="3"/>
        <v>0.9479848432655873</v>
      </c>
    </row>
    <row r="77" spans="1:9" x14ac:dyDescent="0.35">
      <c r="A77" s="12">
        <v>5</v>
      </c>
      <c r="B77" s="12">
        <v>5</v>
      </c>
      <c r="C77" s="12">
        <v>494.6</v>
      </c>
      <c r="D77" s="12">
        <v>889.6</v>
      </c>
      <c r="E77" s="12">
        <v>72664.5</v>
      </c>
      <c r="F77" s="12">
        <v>26688</v>
      </c>
      <c r="G77" s="12">
        <v>2</v>
      </c>
      <c r="H77" s="9">
        <f t="shared" si="2"/>
        <v>2.0362757461118117</v>
      </c>
      <c r="I77" s="9">
        <f t="shared" si="3"/>
        <v>1.0214720404179585</v>
      </c>
    </row>
    <row r="78" spans="1:9" x14ac:dyDescent="0.35">
      <c r="A78" s="12">
        <v>5</v>
      </c>
      <c r="B78" s="12">
        <v>10</v>
      </c>
      <c r="C78" s="12">
        <v>552.9</v>
      </c>
      <c r="D78" s="12">
        <v>938.1</v>
      </c>
      <c r="E78" s="12">
        <v>81232.5</v>
      </c>
      <c r="F78" s="12">
        <v>28143</v>
      </c>
      <c r="G78" s="12">
        <v>2.1</v>
      </c>
      <c r="H78" s="9">
        <f t="shared" si="2"/>
        <v>2.2763766288356453</v>
      </c>
      <c r="I78" s="9">
        <f t="shared" si="3"/>
        <v>1.0771615570099897</v>
      </c>
    </row>
    <row r="79" spans="1:9" x14ac:dyDescent="0.35">
      <c r="A79" s="12">
        <v>10</v>
      </c>
      <c r="B79" s="12">
        <v>5.0000000000000001E-3</v>
      </c>
      <c r="C79" s="12">
        <v>77.8</v>
      </c>
      <c r="D79" s="12">
        <v>402</v>
      </c>
      <c r="E79" s="12">
        <v>12529.5</v>
      </c>
      <c r="F79" s="12">
        <v>12315</v>
      </c>
      <c r="G79" s="12">
        <v>0.4</v>
      </c>
      <c r="H79" s="9">
        <f t="shared" si="2"/>
        <v>0.35111391340899539</v>
      </c>
      <c r="I79" s="9">
        <f t="shared" si="3"/>
        <v>0.47135147548513034</v>
      </c>
    </row>
    <row r="80" spans="1:9" x14ac:dyDescent="0.35">
      <c r="A80" s="12">
        <v>10</v>
      </c>
      <c r="B80" s="12">
        <v>8.0000000000000002E-3</v>
      </c>
      <c r="C80" s="12">
        <v>78.599999999999994</v>
      </c>
      <c r="D80" s="12">
        <v>415.7</v>
      </c>
      <c r="E80" s="12">
        <v>12562.5</v>
      </c>
      <c r="F80" s="12">
        <v>12525</v>
      </c>
      <c r="G80" s="12">
        <v>0.5</v>
      </c>
      <c r="H80" s="9">
        <f t="shared" si="2"/>
        <v>0.35203867171080283</v>
      </c>
      <c r="I80" s="9">
        <f t="shared" si="3"/>
        <v>0.47938913767367092</v>
      </c>
    </row>
    <row r="81" spans="1:9" x14ac:dyDescent="0.35">
      <c r="A81" s="12">
        <v>10</v>
      </c>
      <c r="B81" s="12">
        <v>0.01</v>
      </c>
      <c r="C81" s="12">
        <v>79.3</v>
      </c>
      <c r="D81" s="12">
        <v>422.3</v>
      </c>
      <c r="E81" s="12">
        <v>12712.5</v>
      </c>
      <c r="F81" s="12">
        <v>12669</v>
      </c>
      <c r="G81" s="12">
        <v>0.5</v>
      </c>
      <c r="H81" s="9">
        <f t="shared" si="2"/>
        <v>0.3562421185372005</v>
      </c>
      <c r="I81" s="9">
        <f t="shared" si="3"/>
        <v>0.48490067746009874</v>
      </c>
    </row>
    <row r="82" spans="1:9" x14ac:dyDescent="0.35">
      <c r="A82" s="12">
        <v>10</v>
      </c>
      <c r="B82" s="12">
        <v>0.02</v>
      </c>
      <c r="C82" s="12">
        <v>85.4</v>
      </c>
      <c r="D82" s="12">
        <v>443</v>
      </c>
      <c r="E82" s="12">
        <v>14242.5</v>
      </c>
      <c r="F82" s="12">
        <v>13290</v>
      </c>
      <c r="G82" s="12">
        <v>0.7</v>
      </c>
      <c r="H82" s="9">
        <f t="shared" si="2"/>
        <v>0.39911727616645648</v>
      </c>
      <c r="I82" s="9">
        <f t="shared" si="3"/>
        <v>0.50866919278906875</v>
      </c>
    </row>
    <row r="83" spans="1:9" x14ac:dyDescent="0.35">
      <c r="A83" s="12">
        <v>10</v>
      </c>
      <c r="B83" s="12">
        <v>0.05</v>
      </c>
      <c r="C83" s="12">
        <v>103.9</v>
      </c>
      <c r="D83" s="12">
        <v>470.5</v>
      </c>
      <c r="E83" s="12">
        <v>20283</v>
      </c>
      <c r="F83" s="12">
        <v>14115</v>
      </c>
      <c r="G83" s="12">
        <v>0.8</v>
      </c>
      <c r="H83" s="9">
        <f t="shared" si="2"/>
        <v>0.56839007986548973</v>
      </c>
      <c r="I83" s="9">
        <f t="shared" si="3"/>
        <v>0.54024572281547822</v>
      </c>
    </row>
    <row r="84" spans="1:9" x14ac:dyDescent="0.35">
      <c r="A84" s="12">
        <v>10</v>
      </c>
      <c r="B84" s="12">
        <v>0.1</v>
      </c>
      <c r="C84" s="12">
        <v>126.2</v>
      </c>
      <c r="D84" s="12">
        <v>491.4</v>
      </c>
      <c r="E84" s="12">
        <v>30976.5</v>
      </c>
      <c r="F84" s="12">
        <v>14742</v>
      </c>
      <c r="G84" s="12">
        <v>1</v>
      </c>
      <c r="H84" s="9">
        <f t="shared" si="2"/>
        <v>0.86805380411937794</v>
      </c>
      <c r="I84" s="9">
        <f t="shared" si="3"/>
        <v>0.56424388563554939</v>
      </c>
    </row>
    <row r="85" spans="1:9" x14ac:dyDescent="0.35">
      <c r="A85" s="12">
        <v>10</v>
      </c>
      <c r="B85" s="12">
        <v>0.5</v>
      </c>
      <c r="C85" s="12">
        <v>203.6</v>
      </c>
      <c r="D85" s="12">
        <v>539.20000000000005</v>
      </c>
      <c r="E85" s="12">
        <v>219333</v>
      </c>
      <c r="F85" s="12">
        <v>16176</v>
      </c>
      <c r="G85" s="12">
        <v>1.2</v>
      </c>
      <c r="H85" s="9">
        <f t="shared" si="2"/>
        <v>6.1463640184951664</v>
      </c>
      <c r="I85" s="9">
        <f t="shared" si="3"/>
        <v>0.61912963600872661</v>
      </c>
    </row>
    <row r="86" spans="1:9" x14ac:dyDescent="0.35">
      <c r="A86" s="12">
        <v>10</v>
      </c>
      <c r="B86" s="12">
        <v>1</v>
      </c>
      <c r="C86" s="12">
        <v>243.1</v>
      </c>
      <c r="D86" s="12">
        <v>563.5</v>
      </c>
      <c r="E86" s="12">
        <v>35716.5</v>
      </c>
      <c r="F86" s="12">
        <v>16905</v>
      </c>
      <c r="G86" s="12">
        <v>1.3</v>
      </c>
      <c r="H86" s="9">
        <f t="shared" si="2"/>
        <v>1.0008827238335436</v>
      </c>
      <c r="I86" s="9">
        <f t="shared" si="3"/>
        <v>0.64703180617751754</v>
      </c>
    </row>
    <row r="87" spans="1:9" x14ac:dyDescent="0.35">
      <c r="A87" s="12">
        <v>10</v>
      </c>
      <c r="B87" s="12">
        <v>2</v>
      </c>
      <c r="C87" s="12">
        <v>283.2</v>
      </c>
      <c r="D87" s="12">
        <v>587.79999999999995</v>
      </c>
      <c r="E87" s="12">
        <v>41607</v>
      </c>
      <c r="F87" s="12">
        <v>17634</v>
      </c>
      <c r="G87" s="12">
        <v>1.4</v>
      </c>
      <c r="H87" s="9">
        <f t="shared" si="2"/>
        <v>1.1659520807061792</v>
      </c>
      <c r="I87" s="9">
        <f t="shared" si="3"/>
        <v>0.67493397634630836</v>
      </c>
    </row>
    <row r="88" spans="1:9" x14ac:dyDescent="0.35">
      <c r="A88" s="12">
        <v>10</v>
      </c>
      <c r="B88" s="12">
        <v>5</v>
      </c>
      <c r="C88" s="12">
        <v>333.8</v>
      </c>
      <c r="D88" s="12">
        <v>619.79999999999995</v>
      </c>
      <c r="E88" s="12">
        <v>49048.5</v>
      </c>
      <c r="F88" s="12">
        <v>18594</v>
      </c>
      <c r="G88" s="12">
        <v>1.5</v>
      </c>
      <c r="H88" s="9">
        <f t="shared" si="2"/>
        <v>1.3744850777637663</v>
      </c>
      <c r="I88" s="9">
        <f t="shared" si="3"/>
        <v>0.71167757492249395</v>
      </c>
    </row>
    <row r="89" spans="1:9" x14ac:dyDescent="0.35">
      <c r="A89" s="12">
        <v>10</v>
      </c>
      <c r="B89" s="12">
        <v>10</v>
      </c>
      <c r="C89" s="12">
        <v>368.9</v>
      </c>
      <c r="D89" s="12">
        <v>644.1</v>
      </c>
      <c r="E89" s="12">
        <v>54199.5</v>
      </c>
      <c r="F89" s="12">
        <v>19323</v>
      </c>
      <c r="G89" s="12">
        <v>1.5</v>
      </c>
      <c r="H89" s="9">
        <f t="shared" si="2"/>
        <v>1.5188314417822615</v>
      </c>
      <c r="I89" s="9">
        <f t="shared" si="3"/>
        <v>0.73957974509128488</v>
      </c>
    </row>
    <row r="90" spans="1:9" x14ac:dyDescent="0.35">
      <c r="A90" s="12">
        <v>20</v>
      </c>
      <c r="B90" s="12">
        <v>5.0000000000000001E-3</v>
      </c>
      <c r="C90" s="12">
        <v>68.7</v>
      </c>
      <c r="D90" s="12">
        <v>376</v>
      </c>
      <c r="E90" s="12">
        <v>11638.5</v>
      </c>
      <c r="F90" s="12">
        <v>12780</v>
      </c>
      <c r="G90" s="12">
        <v>0.2</v>
      </c>
      <c r="H90" s="9">
        <f t="shared" si="2"/>
        <v>0.32614543926019335</v>
      </c>
      <c r="I90" s="9">
        <f t="shared" si="3"/>
        <v>0.48914915604547021</v>
      </c>
    </row>
    <row r="91" spans="1:9" x14ac:dyDescent="0.35">
      <c r="A91" s="12">
        <v>20</v>
      </c>
      <c r="B91" s="12">
        <v>8.0000000000000002E-3</v>
      </c>
      <c r="C91" s="12">
        <v>68.400000000000006</v>
      </c>
      <c r="D91" s="12">
        <v>382.8</v>
      </c>
      <c r="E91" s="12">
        <v>11466</v>
      </c>
      <c r="F91" s="12">
        <v>12888</v>
      </c>
      <c r="G91" s="12">
        <v>0.3</v>
      </c>
      <c r="H91" s="9">
        <f t="shared" si="2"/>
        <v>0.32131147540983607</v>
      </c>
      <c r="I91" s="9">
        <f t="shared" si="3"/>
        <v>0.49328281088529108</v>
      </c>
    </row>
    <row r="92" spans="1:9" x14ac:dyDescent="0.35">
      <c r="A92" s="12">
        <v>20</v>
      </c>
      <c r="B92" s="12">
        <v>0.01</v>
      </c>
      <c r="C92" s="12">
        <v>68.7</v>
      </c>
      <c r="D92" s="12">
        <v>386.2</v>
      </c>
      <c r="E92" s="12">
        <v>11509.5</v>
      </c>
      <c r="F92" s="12">
        <v>12936</v>
      </c>
      <c r="G92" s="12">
        <v>0.3</v>
      </c>
      <c r="H92" s="9">
        <f t="shared" si="2"/>
        <v>0.32253047498949139</v>
      </c>
      <c r="I92" s="9">
        <f t="shared" si="3"/>
        <v>0.49511999081410035</v>
      </c>
    </row>
    <row r="93" spans="1:9" x14ac:dyDescent="0.35">
      <c r="A93" s="12">
        <v>20</v>
      </c>
      <c r="B93" s="12">
        <v>0.02</v>
      </c>
      <c r="C93" s="12">
        <v>72.7</v>
      </c>
      <c r="D93" s="12">
        <v>396.5</v>
      </c>
      <c r="E93" s="12">
        <v>12598.5</v>
      </c>
      <c r="F93" s="12">
        <v>13074</v>
      </c>
      <c r="G93" s="12">
        <v>0.4</v>
      </c>
      <c r="H93" s="9">
        <f t="shared" si="2"/>
        <v>0.35304749894913828</v>
      </c>
      <c r="I93" s="9">
        <f t="shared" si="3"/>
        <v>0.50040188310942701</v>
      </c>
    </row>
    <row r="94" spans="1:9" x14ac:dyDescent="0.35">
      <c r="A94" s="12">
        <v>20</v>
      </c>
      <c r="B94" s="12">
        <v>0.05</v>
      </c>
      <c r="C94" s="12">
        <v>86.6</v>
      </c>
      <c r="D94" s="12">
        <v>410.2</v>
      </c>
      <c r="E94" s="12">
        <v>17445</v>
      </c>
      <c r="F94" s="12">
        <v>13254</v>
      </c>
      <c r="G94" s="12">
        <v>0.5</v>
      </c>
      <c r="H94" s="9">
        <f t="shared" si="2"/>
        <v>0.48886086591004624</v>
      </c>
      <c r="I94" s="9">
        <f t="shared" si="3"/>
        <v>0.50729130784246179</v>
      </c>
    </row>
    <row r="95" spans="1:9" x14ac:dyDescent="0.35">
      <c r="A95" s="12">
        <v>20</v>
      </c>
      <c r="B95" s="12">
        <v>0.1</v>
      </c>
      <c r="C95" s="12">
        <v>103.7</v>
      </c>
      <c r="D95" s="12">
        <v>420.7</v>
      </c>
      <c r="E95" s="12">
        <v>26097</v>
      </c>
      <c r="F95" s="12">
        <v>13389</v>
      </c>
      <c r="G95" s="12">
        <v>0.6</v>
      </c>
      <c r="H95" s="9">
        <f t="shared" si="2"/>
        <v>0.73131567885666249</v>
      </c>
      <c r="I95" s="9">
        <f t="shared" si="3"/>
        <v>0.5124583763922379</v>
      </c>
    </row>
    <row r="96" spans="1:9" x14ac:dyDescent="0.35">
      <c r="A96" s="12">
        <v>20</v>
      </c>
      <c r="B96" s="12">
        <v>0.5</v>
      </c>
      <c r="C96" s="12">
        <v>161.30000000000001</v>
      </c>
      <c r="D96" s="12">
        <v>444.6</v>
      </c>
      <c r="E96" s="12">
        <v>177961.5</v>
      </c>
      <c r="F96" s="12">
        <v>13686</v>
      </c>
      <c r="G96" s="12">
        <v>0.7</v>
      </c>
      <c r="H96" s="9">
        <f t="shared" si="2"/>
        <v>4.9870113493064316</v>
      </c>
      <c r="I96" s="9">
        <f t="shared" si="3"/>
        <v>0.52382592720174537</v>
      </c>
    </row>
    <row r="97" spans="1:9" x14ac:dyDescent="0.35">
      <c r="A97" s="12">
        <v>20</v>
      </c>
      <c r="B97" s="12">
        <v>1</v>
      </c>
      <c r="C97" s="12">
        <v>190</v>
      </c>
      <c r="D97" s="12">
        <v>456.7</v>
      </c>
      <c r="E97" s="12">
        <v>27915</v>
      </c>
      <c r="F97" s="12">
        <v>13881</v>
      </c>
      <c r="G97" s="12">
        <v>0.8</v>
      </c>
      <c r="H97" s="9">
        <f t="shared" si="2"/>
        <v>0.78226145439260197</v>
      </c>
      <c r="I97" s="9">
        <f t="shared" si="3"/>
        <v>0.53128947066253296</v>
      </c>
    </row>
    <row r="98" spans="1:9" x14ac:dyDescent="0.35">
      <c r="A98" s="12">
        <v>20</v>
      </c>
      <c r="B98" s="12">
        <v>2</v>
      </c>
      <c r="C98" s="12">
        <v>218.5</v>
      </c>
      <c r="D98" s="12">
        <v>468.8</v>
      </c>
      <c r="E98" s="12">
        <v>32098.5</v>
      </c>
      <c r="F98" s="12">
        <v>14076</v>
      </c>
      <c r="G98" s="12">
        <v>0.9</v>
      </c>
      <c r="H98" s="9">
        <f t="shared" si="2"/>
        <v>0.89949558638083227</v>
      </c>
      <c r="I98" s="9">
        <f t="shared" si="3"/>
        <v>0.53875301412332066</v>
      </c>
    </row>
    <row r="99" spans="1:9" x14ac:dyDescent="0.35">
      <c r="A99" s="12">
        <v>20</v>
      </c>
      <c r="B99" s="12">
        <v>5</v>
      </c>
      <c r="C99" s="12">
        <v>253.4</v>
      </c>
      <c r="D99" s="12">
        <v>484.9</v>
      </c>
      <c r="E99" s="12">
        <v>37234.5</v>
      </c>
      <c r="F99" s="12">
        <v>14547</v>
      </c>
      <c r="G99" s="12">
        <v>0.9</v>
      </c>
      <c r="H99" s="9">
        <f t="shared" si="2"/>
        <v>1.0434216057166876</v>
      </c>
      <c r="I99" s="9">
        <f t="shared" si="3"/>
        <v>0.55678034217476169</v>
      </c>
    </row>
    <row r="100" spans="1:9" x14ac:dyDescent="0.35">
      <c r="A100" s="12">
        <v>20</v>
      </c>
      <c r="B100" s="12">
        <v>10</v>
      </c>
      <c r="C100" s="12">
        <v>276.89999999999998</v>
      </c>
      <c r="D100" s="12">
        <v>497</v>
      </c>
      <c r="E100" s="12">
        <v>40677</v>
      </c>
      <c r="F100" s="12">
        <v>14910</v>
      </c>
      <c r="G100" s="12">
        <v>1</v>
      </c>
      <c r="H100" s="9">
        <f t="shared" si="2"/>
        <v>1.1398907103825138</v>
      </c>
      <c r="I100" s="9">
        <f t="shared" si="3"/>
        <v>0.57067401538638185</v>
      </c>
    </row>
    <row r="101" spans="1:9" x14ac:dyDescent="0.35">
      <c r="A101" s="12">
        <v>50</v>
      </c>
      <c r="B101" s="12">
        <v>5.0000000000000001E-3</v>
      </c>
      <c r="C101" s="12">
        <v>63.2</v>
      </c>
      <c r="D101" s="12">
        <v>360.4</v>
      </c>
      <c r="E101" s="12">
        <v>11104.5</v>
      </c>
      <c r="F101" s="12">
        <v>13056</v>
      </c>
      <c r="G101" s="12">
        <v>0.1</v>
      </c>
      <c r="H101" s="9">
        <f t="shared" si="2"/>
        <v>0.31118116855821776</v>
      </c>
      <c r="I101" s="9">
        <f t="shared" si="3"/>
        <v>0.49971294063612354</v>
      </c>
    </row>
    <row r="102" spans="1:9" x14ac:dyDescent="0.35">
      <c r="A102" s="12">
        <v>50</v>
      </c>
      <c r="B102" s="12">
        <v>8.0000000000000002E-3</v>
      </c>
      <c r="C102" s="12">
        <v>62.4</v>
      </c>
      <c r="D102" s="12">
        <v>363.1</v>
      </c>
      <c r="E102" s="12">
        <v>10809</v>
      </c>
      <c r="F102" s="12">
        <v>13098</v>
      </c>
      <c r="G102" s="12">
        <v>0.1</v>
      </c>
      <c r="H102" s="9">
        <f t="shared" si="2"/>
        <v>0.30290037831021438</v>
      </c>
      <c r="I102" s="9">
        <f t="shared" si="3"/>
        <v>0.50132047307383165</v>
      </c>
    </row>
    <row r="103" spans="1:9" x14ac:dyDescent="0.35">
      <c r="A103" s="12">
        <v>50</v>
      </c>
      <c r="B103" s="12">
        <v>0.01</v>
      </c>
      <c r="C103" s="12">
        <v>62.4</v>
      </c>
      <c r="D103" s="12">
        <v>364.4</v>
      </c>
      <c r="E103" s="12">
        <v>10789.5</v>
      </c>
      <c r="F103" s="12">
        <v>13119</v>
      </c>
      <c r="G103" s="12">
        <v>0.1</v>
      </c>
      <c r="H103" s="9">
        <f t="shared" si="2"/>
        <v>0.30235393022278267</v>
      </c>
      <c r="I103" s="9">
        <f t="shared" si="3"/>
        <v>0.50212423929268568</v>
      </c>
    </row>
    <row r="104" spans="1:9" x14ac:dyDescent="0.35">
      <c r="A104" s="12">
        <v>50</v>
      </c>
      <c r="B104" s="12">
        <v>0.02</v>
      </c>
      <c r="C104" s="12">
        <v>65.099999999999994</v>
      </c>
      <c r="D104" s="12">
        <v>368.5</v>
      </c>
      <c r="E104" s="12">
        <v>11613</v>
      </c>
      <c r="F104" s="12">
        <v>13176</v>
      </c>
      <c r="G104" s="12">
        <v>0.2</v>
      </c>
      <c r="H104" s="9">
        <f t="shared" si="2"/>
        <v>0.32543085329970578</v>
      </c>
      <c r="I104" s="9">
        <f t="shared" si="3"/>
        <v>0.50430589045814678</v>
      </c>
    </row>
    <row r="105" spans="1:9" x14ac:dyDescent="0.35">
      <c r="A105" s="12">
        <v>50</v>
      </c>
      <c r="B105" s="12">
        <v>0.05</v>
      </c>
      <c r="C105" s="12">
        <v>76.3</v>
      </c>
      <c r="D105" s="12">
        <v>374.1</v>
      </c>
      <c r="E105" s="12">
        <v>15744</v>
      </c>
      <c r="F105" s="12">
        <v>13248</v>
      </c>
      <c r="G105" s="12">
        <v>0.2</v>
      </c>
      <c r="H105" s="9">
        <f t="shared" si="2"/>
        <v>0.44119377889869693</v>
      </c>
      <c r="I105" s="9">
        <f t="shared" si="3"/>
        <v>0.50706166035136069</v>
      </c>
    </row>
    <row r="106" spans="1:9" x14ac:dyDescent="0.35">
      <c r="A106" s="12">
        <v>50</v>
      </c>
      <c r="B106" s="12">
        <v>0.1</v>
      </c>
      <c r="C106" s="12">
        <v>90.2</v>
      </c>
      <c r="D106" s="12">
        <v>378.2</v>
      </c>
      <c r="E106" s="12">
        <v>23173.5</v>
      </c>
      <c r="F106" s="12">
        <v>13305</v>
      </c>
      <c r="G106" s="12">
        <v>0.3</v>
      </c>
      <c r="H106" s="9">
        <f t="shared" si="2"/>
        <v>0.64939050021017231</v>
      </c>
      <c r="I106" s="9">
        <f t="shared" si="3"/>
        <v>0.50924331151682167</v>
      </c>
    </row>
    <row r="107" spans="1:9" x14ac:dyDescent="0.35">
      <c r="A107" s="12">
        <v>50</v>
      </c>
      <c r="B107" s="12">
        <v>0.5</v>
      </c>
      <c r="C107" s="12">
        <v>136</v>
      </c>
      <c r="D107" s="12">
        <v>387.8</v>
      </c>
      <c r="E107" s="12">
        <v>153174</v>
      </c>
      <c r="F107" s="12">
        <v>13422</v>
      </c>
      <c r="G107" s="12">
        <v>0.3</v>
      </c>
      <c r="H107" s="9">
        <f t="shared" si="2"/>
        <v>4.2923917612442199</v>
      </c>
      <c r="I107" s="9">
        <f t="shared" si="3"/>
        <v>0.51372143759329425</v>
      </c>
    </row>
    <row r="108" spans="1:9" x14ac:dyDescent="0.35">
      <c r="A108" s="12">
        <v>50</v>
      </c>
      <c r="B108" s="12">
        <v>1</v>
      </c>
      <c r="C108" s="12">
        <v>158.19999999999999</v>
      </c>
      <c r="D108" s="12">
        <v>392.6</v>
      </c>
      <c r="E108" s="12">
        <v>23241</v>
      </c>
      <c r="F108" s="12">
        <v>13497</v>
      </c>
      <c r="G108" s="12">
        <v>0.4</v>
      </c>
      <c r="H108" s="9">
        <f t="shared" si="2"/>
        <v>0.6512820512820513</v>
      </c>
      <c r="I108" s="9">
        <f t="shared" si="3"/>
        <v>0.51659203123205877</v>
      </c>
    </row>
    <row r="109" spans="1:9" x14ac:dyDescent="0.35">
      <c r="A109" s="12">
        <v>50</v>
      </c>
      <c r="B109" s="12">
        <v>2</v>
      </c>
      <c r="C109" s="12">
        <v>179.7</v>
      </c>
      <c r="D109" s="12">
        <v>397.5</v>
      </c>
      <c r="E109" s="12">
        <v>26400</v>
      </c>
      <c r="F109" s="12">
        <v>13575</v>
      </c>
      <c r="G109" s="12">
        <v>0.4</v>
      </c>
      <c r="H109" s="9">
        <f t="shared" si="2"/>
        <v>0.73980664144598574</v>
      </c>
      <c r="I109" s="9">
        <f t="shared" si="3"/>
        <v>0.51957744861637389</v>
      </c>
    </row>
    <row r="110" spans="1:9" x14ac:dyDescent="0.35">
      <c r="A110" s="12">
        <v>50</v>
      </c>
      <c r="B110" s="12">
        <v>5</v>
      </c>
      <c r="C110" s="12">
        <v>205.2</v>
      </c>
      <c r="D110" s="12">
        <v>403.9</v>
      </c>
      <c r="E110" s="12">
        <v>30156</v>
      </c>
      <c r="F110" s="12">
        <v>13677</v>
      </c>
      <c r="G110" s="12">
        <v>0.4</v>
      </c>
      <c r="H110" s="9">
        <f t="shared" si="2"/>
        <v>0.84506094997898273</v>
      </c>
      <c r="I110" s="9">
        <f t="shared" si="3"/>
        <v>0.52348145596509355</v>
      </c>
    </row>
    <row r="111" spans="1:9" x14ac:dyDescent="0.35">
      <c r="A111" s="12">
        <v>50</v>
      </c>
      <c r="B111" s="12">
        <v>10</v>
      </c>
      <c r="C111" s="12">
        <v>221.7</v>
      </c>
      <c r="D111" s="12">
        <v>408.8</v>
      </c>
      <c r="E111" s="12">
        <v>32574</v>
      </c>
      <c r="F111" s="12">
        <v>13755</v>
      </c>
      <c r="G111" s="12">
        <v>0.5</v>
      </c>
      <c r="H111" s="9">
        <f t="shared" ref="H111:H144" si="4" xml:space="preserve"> E111/$E$46</f>
        <v>0.9128205128205128</v>
      </c>
      <c r="I111" s="9">
        <f t="shared" ref="I111:I144" si="5">F111/$F$46</f>
        <v>0.52646687334940867</v>
      </c>
    </row>
    <row r="112" spans="1:9" x14ac:dyDescent="0.35">
      <c r="A112" s="12">
        <v>100</v>
      </c>
      <c r="B112" s="12">
        <v>5.0000000000000001E-3</v>
      </c>
      <c r="C112" s="12">
        <v>61.3</v>
      </c>
      <c r="D112" s="12">
        <v>355.1</v>
      </c>
      <c r="E112" s="12">
        <v>10926</v>
      </c>
      <c r="F112" s="12">
        <v>13149</v>
      </c>
      <c r="G112" s="12">
        <v>0</v>
      </c>
      <c r="H112" s="9">
        <f t="shared" si="4"/>
        <v>0.30617906683480456</v>
      </c>
      <c r="I112" s="9">
        <f t="shared" si="5"/>
        <v>0.50327247674819153</v>
      </c>
    </row>
    <row r="113" spans="1:9" x14ac:dyDescent="0.35">
      <c r="A113" s="12">
        <v>100</v>
      </c>
      <c r="B113" s="12">
        <v>8.0000000000000002E-3</v>
      </c>
      <c r="C113" s="12">
        <v>60.3</v>
      </c>
      <c r="D113" s="12">
        <v>356.5</v>
      </c>
      <c r="E113" s="12">
        <v>10590</v>
      </c>
      <c r="F113" s="12">
        <v>13170</v>
      </c>
      <c r="G113" s="12">
        <v>0.1</v>
      </c>
      <c r="H113" s="9">
        <f t="shared" si="4"/>
        <v>0.29676334594367382</v>
      </c>
      <c r="I113" s="9">
        <f t="shared" si="5"/>
        <v>0.50407624296704556</v>
      </c>
    </row>
    <row r="114" spans="1:9" x14ac:dyDescent="0.35">
      <c r="A114" s="12">
        <v>100</v>
      </c>
      <c r="B114" s="12">
        <v>0.01</v>
      </c>
      <c r="C114" s="12">
        <v>60.2</v>
      </c>
      <c r="D114" s="12">
        <v>357.2</v>
      </c>
      <c r="E114" s="12">
        <v>10549.5</v>
      </c>
      <c r="F114" s="12">
        <v>13179</v>
      </c>
      <c r="G114" s="12">
        <v>0.1</v>
      </c>
      <c r="H114" s="9">
        <f t="shared" si="4"/>
        <v>0.29562841530054645</v>
      </c>
      <c r="I114" s="9">
        <f t="shared" si="5"/>
        <v>0.50442071420369727</v>
      </c>
    </row>
    <row r="115" spans="1:9" x14ac:dyDescent="0.35">
      <c r="A115" s="12">
        <v>100</v>
      </c>
      <c r="B115" s="12">
        <v>0.02</v>
      </c>
      <c r="C115" s="12">
        <v>62.6</v>
      </c>
      <c r="D115" s="12">
        <v>359.2</v>
      </c>
      <c r="E115" s="12">
        <v>11284.5</v>
      </c>
      <c r="F115" s="12">
        <v>13209</v>
      </c>
      <c r="G115" s="12">
        <v>0.1</v>
      </c>
      <c r="H115" s="9">
        <f t="shared" si="4"/>
        <v>0.31622530474989491</v>
      </c>
      <c r="I115" s="9">
        <f t="shared" si="5"/>
        <v>0.50556895165920313</v>
      </c>
    </row>
    <row r="116" spans="1:9" x14ac:dyDescent="0.35">
      <c r="A116" s="12">
        <v>100</v>
      </c>
      <c r="B116" s="12">
        <v>0.05</v>
      </c>
      <c r="C116" s="12">
        <v>72.8</v>
      </c>
      <c r="D116" s="12">
        <v>362</v>
      </c>
      <c r="E116" s="12">
        <v>15177</v>
      </c>
      <c r="F116" s="12">
        <v>13245</v>
      </c>
      <c r="G116" s="12">
        <v>0.1</v>
      </c>
      <c r="H116" s="9">
        <f t="shared" si="4"/>
        <v>0.42530474989491385</v>
      </c>
      <c r="I116" s="9">
        <f t="shared" si="5"/>
        <v>0.50694683660581008</v>
      </c>
    </row>
    <row r="117" spans="1:9" x14ac:dyDescent="0.35">
      <c r="A117" s="12">
        <v>100</v>
      </c>
      <c r="B117" s="12">
        <v>0.1</v>
      </c>
      <c r="C117" s="12">
        <v>85.7</v>
      </c>
      <c r="D117" s="12">
        <v>364.1</v>
      </c>
      <c r="E117" s="12">
        <v>22198.5</v>
      </c>
      <c r="F117" s="12">
        <v>13272</v>
      </c>
      <c r="G117" s="12">
        <v>0.1</v>
      </c>
      <c r="H117" s="9">
        <f t="shared" si="4"/>
        <v>0.62206809583858769</v>
      </c>
      <c r="I117" s="9">
        <f t="shared" si="5"/>
        <v>0.50798025031576532</v>
      </c>
    </row>
    <row r="118" spans="1:9" x14ac:dyDescent="0.35">
      <c r="A118" s="12">
        <v>100</v>
      </c>
      <c r="B118" s="12">
        <v>0.5</v>
      </c>
      <c r="C118" s="12">
        <v>127.6</v>
      </c>
      <c r="D118" s="12">
        <v>368.9</v>
      </c>
      <c r="E118" s="12">
        <v>144904.5</v>
      </c>
      <c r="F118" s="12">
        <v>13332</v>
      </c>
      <c r="G118" s="12">
        <v>0.2</v>
      </c>
      <c r="H118" s="9">
        <f t="shared" si="4"/>
        <v>4.0606557377049182</v>
      </c>
      <c r="I118" s="9">
        <f t="shared" si="5"/>
        <v>0.51027672522677692</v>
      </c>
    </row>
    <row r="119" spans="1:9" x14ac:dyDescent="0.35">
      <c r="A119" s="12">
        <v>100</v>
      </c>
      <c r="B119" s="12">
        <v>1</v>
      </c>
      <c r="C119" s="12">
        <v>147.6</v>
      </c>
      <c r="D119" s="12">
        <v>371.3</v>
      </c>
      <c r="E119" s="12">
        <v>21681</v>
      </c>
      <c r="F119" s="12">
        <v>13371</v>
      </c>
      <c r="G119" s="12">
        <v>0.2</v>
      </c>
      <c r="H119" s="9">
        <f t="shared" si="4"/>
        <v>0.60756620428751573</v>
      </c>
      <c r="I119" s="9">
        <f t="shared" si="5"/>
        <v>0.51176943391893448</v>
      </c>
    </row>
    <row r="120" spans="1:9" x14ac:dyDescent="0.35">
      <c r="A120" s="12">
        <v>100</v>
      </c>
      <c r="B120" s="12">
        <v>2</v>
      </c>
      <c r="C120" s="12">
        <v>166.7</v>
      </c>
      <c r="D120" s="12">
        <v>373.7</v>
      </c>
      <c r="E120" s="12">
        <v>24499.5</v>
      </c>
      <c r="F120" s="12">
        <v>13410</v>
      </c>
      <c r="G120" s="12">
        <v>0.2</v>
      </c>
      <c r="H120" s="9">
        <f t="shared" si="4"/>
        <v>0.68654897015552752</v>
      </c>
      <c r="I120" s="9">
        <f t="shared" si="5"/>
        <v>0.51326214261109193</v>
      </c>
    </row>
    <row r="121" spans="1:9" x14ac:dyDescent="0.35">
      <c r="A121" s="12">
        <v>100</v>
      </c>
      <c r="B121" s="12">
        <v>5</v>
      </c>
      <c r="C121" s="12">
        <v>189.2</v>
      </c>
      <c r="D121" s="12">
        <v>376.9</v>
      </c>
      <c r="E121" s="12">
        <v>27793.5</v>
      </c>
      <c r="F121" s="12">
        <v>13461</v>
      </c>
      <c r="G121" s="12">
        <v>0.2</v>
      </c>
      <c r="H121" s="9">
        <f t="shared" si="4"/>
        <v>0.77885666246321983</v>
      </c>
      <c r="I121" s="9">
        <f t="shared" si="5"/>
        <v>0.51521414628545181</v>
      </c>
    </row>
    <row r="122" spans="1:9" x14ac:dyDescent="0.35">
      <c r="A122" s="12">
        <v>100</v>
      </c>
      <c r="B122" s="12">
        <v>10</v>
      </c>
      <c r="C122" s="12">
        <v>203.3</v>
      </c>
      <c r="D122" s="12">
        <v>379.4</v>
      </c>
      <c r="E122" s="12">
        <v>29871</v>
      </c>
      <c r="F122" s="12">
        <v>13500</v>
      </c>
      <c r="G122" s="12">
        <v>0.3</v>
      </c>
      <c r="H122" s="9">
        <f t="shared" si="4"/>
        <v>0.83707440100882724</v>
      </c>
      <c r="I122" s="9">
        <f t="shared" si="5"/>
        <v>0.51670685497760938</v>
      </c>
    </row>
    <row r="123" spans="1:9" x14ac:dyDescent="0.35">
      <c r="A123" s="12">
        <v>200</v>
      </c>
      <c r="B123" s="12">
        <v>5.0000000000000001E-3</v>
      </c>
      <c r="C123" s="12">
        <v>60.4</v>
      </c>
      <c r="D123" s="12">
        <v>352.5</v>
      </c>
      <c r="E123" s="12">
        <v>10837.5</v>
      </c>
      <c r="F123" s="12">
        <v>13197</v>
      </c>
      <c r="G123" s="12">
        <v>0</v>
      </c>
      <c r="H123" s="9">
        <f t="shared" si="4"/>
        <v>0.30369903320722991</v>
      </c>
      <c r="I123" s="9">
        <f t="shared" si="5"/>
        <v>0.50510965667700081</v>
      </c>
    </row>
    <row r="124" spans="1:9" x14ac:dyDescent="0.35">
      <c r="A124" s="12">
        <v>200</v>
      </c>
      <c r="B124" s="12">
        <v>8.0000000000000002E-3</v>
      </c>
      <c r="C124" s="12">
        <v>59.3</v>
      </c>
      <c r="D124" s="12">
        <v>353.2</v>
      </c>
      <c r="E124" s="12">
        <v>10480.5</v>
      </c>
      <c r="F124" s="12">
        <v>13206</v>
      </c>
      <c r="G124" s="12">
        <v>0</v>
      </c>
      <c r="H124" s="9">
        <f t="shared" si="4"/>
        <v>0.29369482976040351</v>
      </c>
      <c r="I124" s="9">
        <f t="shared" si="5"/>
        <v>0.50545412791365252</v>
      </c>
    </row>
    <row r="125" spans="1:9" x14ac:dyDescent="0.35">
      <c r="A125" s="12">
        <v>200</v>
      </c>
      <c r="B125" s="12">
        <v>0.01</v>
      </c>
      <c r="C125" s="12">
        <v>59.2</v>
      </c>
      <c r="D125" s="12">
        <v>353.6</v>
      </c>
      <c r="E125" s="12">
        <v>10429.5</v>
      </c>
      <c r="F125" s="12">
        <v>13212</v>
      </c>
      <c r="G125" s="12">
        <v>0</v>
      </c>
      <c r="H125" s="9">
        <f t="shared" si="4"/>
        <v>0.29226565783942832</v>
      </c>
      <c r="I125" s="9">
        <f t="shared" si="5"/>
        <v>0.50568377540475373</v>
      </c>
    </row>
    <row r="126" spans="1:9" x14ac:dyDescent="0.35">
      <c r="A126" s="12">
        <v>200</v>
      </c>
      <c r="B126" s="12">
        <v>0.02</v>
      </c>
      <c r="C126" s="12">
        <v>61.3</v>
      </c>
      <c r="D126" s="12">
        <v>354.6</v>
      </c>
      <c r="E126" s="12">
        <v>11119.5</v>
      </c>
      <c r="F126" s="12">
        <v>13227</v>
      </c>
      <c r="G126" s="12">
        <v>0</v>
      </c>
      <c r="H126" s="9">
        <f t="shared" si="4"/>
        <v>0.3116015132408575</v>
      </c>
      <c r="I126" s="9">
        <f t="shared" si="5"/>
        <v>0.50625789413250655</v>
      </c>
    </row>
    <row r="127" spans="1:9" x14ac:dyDescent="0.35">
      <c r="A127" s="12">
        <v>200</v>
      </c>
      <c r="B127" s="12">
        <v>0.05</v>
      </c>
      <c r="C127" s="12">
        <v>71.099999999999994</v>
      </c>
      <c r="D127" s="12">
        <v>356</v>
      </c>
      <c r="E127" s="12">
        <v>14893.5</v>
      </c>
      <c r="F127" s="12">
        <v>13245</v>
      </c>
      <c r="G127" s="12">
        <v>0.1</v>
      </c>
      <c r="H127" s="9">
        <f t="shared" si="4"/>
        <v>0.41736023539302231</v>
      </c>
      <c r="I127" s="9">
        <f t="shared" si="5"/>
        <v>0.50694683660581008</v>
      </c>
    </row>
    <row r="128" spans="1:9" x14ac:dyDescent="0.35">
      <c r="A128" s="12">
        <v>200</v>
      </c>
      <c r="B128" s="12">
        <v>0.1</v>
      </c>
      <c r="C128" s="12">
        <v>83.4</v>
      </c>
      <c r="D128" s="12">
        <v>357</v>
      </c>
      <c r="E128" s="12">
        <v>21711</v>
      </c>
      <c r="F128" s="12">
        <v>13257</v>
      </c>
      <c r="G128" s="12">
        <v>0.1</v>
      </c>
      <c r="H128" s="9">
        <f t="shared" si="4"/>
        <v>0.60840689365279532</v>
      </c>
      <c r="I128" s="9">
        <f t="shared" si="5"/>
        <v>0.5074061315880124</v>
      </c>
    </row>
    <row r="129" spans="1:9" x14ac:dyDescent="0.35">
      <c r="A129" s="12">
        <v>200</v>
      </c>
      <c r="B129" s="12">
        <v>0.5</v>
      </c>
      <c r="C129" s="12">
        <v>123.3</v>
      </c>
      <c r="D129" s="12">
        <v>359.4</v>
      </c>
      <c r="E129" s="12">
        <v>140770.5</v>
      </c>
      <c r="F129" s="12">
        <v>13287</v>
      </c>
      <c r="G129" s="12">
        <v>0.1</v>
      </c>
      <c r="H129" s="9">
        <f t="shared" si="4"/>
        <v>3.944808743169399</v>
      </c>
      <c r="I129" s="9">
        <f t="shared" si="5"/>
        <v>0.50855436904351825</v>
      </c>
    </row>
    <row r="130" spans="1:9" x14ac:dyDescent="0.35">
      <c r="A130" s="12">
        <v>200</v>
      </c>
      <c r="B130" s="12">
        <v>1</v>
      </c>
      <c r="C130" s="12">
        <v>142.30000000000001</v>
      </c>
      <c r="D130" s="12">
        <v>360.6</v>
      </c>
      <c r="E130" s="12">
        <v>20901</v>
      </c>
      <c r="F130" s="12">
        <v>13305</v>
      </c>
      <c r="G130" s="12">
        <v>0.1</v>
      </c>
      <c r="H130" s="9">
        <f t="shared" si="4"/>
        <v>0.58570828079024795</v>
      </c>
      <c r="I130" s="9">
        <f t="shared" si="5"/>
        <v>0.50924331151682167</v>
      </c>
    </row>
    <row r="131" spans="1:9" x14ac:dyDescent="0.35">
      <c r="A131" s="12">
        <v>200</v>
      </c>
      <c r="B131" s="12">
        <v>2</v>
      </c>
      <c r="C131" s="12">
        <v>160.30000000000001</v>
      </c>
      <c r="D131" s="12">
        <v>361.8</v>
      </c>
      <c r="E131" s="12">
        <v>23548.5</v>
      </c>
      <c r="F131" s="12">
        <v>13326</v>
      </c>
      <c r="G131" s="12">
        <v>0.1</v>
      </c>
      <c r="H131" s="9">
        <f t="shared" si="4"/>
        <v>0.65989911727616646</v>
      </c>
      <c r="I131" s="9">
        <f t="shared" si="5"/>
        <v>0.5100470777356757</v>
      </c>
    </row>
    <row r="132" spans="1:9" x14ac:dyDescent="0.35">
      <c r="A132" s="12">
        <v>200</v>
      </c>
      <c r="B132" s="12">
        <v>5</v>
      </c>
      <c r="C132" s="12">
        <v>181.1</v>
      </c>
      <c r="D132" s="12">
        <v>363.4</v>
      </c>
      <c r="E132" s="12">
        <v>26613</v>
      </c>
      <c r="F132" s="12">
        <v>13350</v>
      </c>
      <c r="G132" s="12">
        <v>0.1</v>
      </c>
      <c r="H132" s="9">
        <f t="shared" si="4"/>
        <v>0.74577553593947032</v>
      </c>
      <c r="I132" s="9">
        <f t="shared" si="5"/>
        <v>0.51096566770008034</v>
      </c>
    </row>
    <row r="133" spans="1:9" x14ac:dyDescent="0.35">
      <c r="A133" s="12">
        <v>200</v>
      </c>
      <c r="B133" s="12">
        <v>10</v>
      </c>
      <c r="C133" s="12">
        <v>194.1</v>
      </c>
      <c r="D133" s="12">
        <v>364.6</v>
      </c>
      <c r="E133" s="12">
        <v>28519.5</v>
      </c>
      <c r="F133" s="12">
        <v>13371</v>
      </c>
      <c r="G133" s="12">
        <v>0.1</v>
      </c>
      <c r="H133" s="9">
        <f t="shared" si="4"/>
        <v>0.79920134510298446</v>
      </c>
      <c r="I133" s="9">
        <f t="shared" si="5"/>
        <v>0.51176943391893448</v>
      </c>
    </row>
    <row r="134" spans="1:9" x14ac:dyDescent="0.35">
      <c r="A134" s="12">
        <v>500</v>
      </c>
      <c r="B134" s="12">
        <v>5.0000000000000001E-3</v>
      </c>
      <c r="C134" s="12">
        <v>59.9</v>
      </c>
      <c r="D134" s="12">
        <v>351</v>
      </c>
      <c r="E134" s="12">
        <v>10783.5</v>
      </c>
      <c r="F134" s="12">
        <v>13224</v>
      </c>
      <c r="G134" s="12">
        <v>0</v>
      </c>
      <c r="H134" s="9">
        <f t="shared" si="4"/>
        <v>0.30218579234972676</v>
      </c>
      <c r="I134" s="9">
        <f t="shared" si="5"/>
        <v>0.50614307038695605</v>
      </c>
    </row>
    <row r="135" spans="1:9" x14ac:dyDescent="0.35">
      <c r="A135" s="12">
        <v>500</v>
      </c>
      <c r="B135" s="12">
        <v>8.0000000000000002E-3</v>
      </c>
      <c r="C135" s="12">
        <v>58.7</v>
      </c>
      <c r="D135" s="12">
        <v>351.2</v>
      </c>
      <c r="E135" s="12">
        <v>10414.5</v>
      </c>
      <c r="F135" s="12">
        <v>13227</v>
      </c>
      <c r="G135" s="12">
        <v>0</v>
      </c>
      <c r="H135" s="9">
        <f t="shared" si="4"/>
        <v>0.29184531315678858</v>
      </c>
      <c r="I135" s="9">
        <f t="shared" si="5"/>
        <v>0.50625789413250655</v>
      </c>
    </row>
    <row r="136" spans="1:9" x14ac:dyDescent="0.35">
      <c r="A136" s="12">
        <v>500</v>
      </c>
      <c r="B136" s="12">
        <v>0.01</v>
      </c>
      <c r="C136" s="12">
        <v>58.5</v>
      </c>
      <c r="D136" s="12">
        <v>351.4</v>
      </c>
      <c r="E136" s="12">
        <v>10357.5</v>
      </c>
      <c r="F136" s="12">
        <v>13230</v>
      </c>
      <c r="G136" s="12">
        <v>0</v>
      </c>
      <c r="H136" s="9">
        <f t="shared" si="4"/>
        <v>0.29024800336275747</v>
      </c>
      <c r="I136" s="9">
        <f t="shared" si="5"/>
        <v>0.50637271787805715</v>
      </c>
    </row>
    <row r="137" spans="1:9" x14ac:dyDescent="0.35">
      <c r="A137" s="12">
        <v>500</v>
      </c>
      <c r="B137" s="12">
        <v>0.02</v>
      </c>
      <c r="C137" s="12">
        <v>60.5</v>
      </c>
      <c r="D137" s="12">
        <v>351.8</v>
      </c>
      <c r="E137" s="12">
        <v>11020.5</v>
      </c>
      <c r="F137" s="12">
        <v>13236</v>
      </c>
      <c r="G137" s="12">
        <v>0</v>
      </c>
      <c r="H137" s="9">
        <f t="shared" si="4"/>
        <v>0.30882723833543507</v>
      </c>
      <c r="I137" s="9">
        <f t="shared" si="5"/>
        <v>0.50660236536915837</v>
      </c>
    </row>
    <row r="138" spans="1:9" x14ac:dyDescent="0.35">
      <c r="A138" s="12">
        <v>500</v>
      </c>
      <c r="B138" s="12">
        <v>0.05</v>
      </c>
      <c r="C138" s="12">
        <v>70</v>
      </c>
      <c r="D138" s="12">
        <v>352.3</v>
      </c>
      <c r="E138" s="12">
        <v>14722.5</v>
      </c>
      <c r="F138" s="12">
        <v>13242</v>
      </c>
      <c r="G138" s="12">
        <v>0</v>
      </c>
      <c r="H138" s="9">
        <f t="shared" si="4"/>
        <v>0.41256830601092898</v>
      </c>
      <c r="I138" s="9">
        <f t="shared" si="5"/>
        <v>0.50683201286025947</v>
      </c>
    </row>
    <row r="139" spans="1:9" x14ac:dyDescent="0.35">
      <c r="A139" s="12">
        <v>500</v>
      </c>
      <c r="B139" s="12">
        <v>0.1</v>
      </c>
      <c r="C139" s="12">
        <v>82.1</v>
      </c>
      <c r="D139" s="12">
        <v>352.8</v>
      </c>
      <c r="E139" s="12">
        <v>21418.5</v>
      </c>
      <c r="F139" s="12">
        <v>13248</v>
      </c>
      <c r="G139" s="12">
        <v>0</v>
      </c>
      <c r="H139" s="9">
        <f t="shared" si="4"/>
        <v>0.6002101723413199</v>
      </c>
      <c r="I139" s="9">
        <f t="shared" si="5"/>
        <v>0.50706166035136069</v>
      </c>
    </row>
    <row r="140" spans="1:9" x14ac:dyDescent="0.35">
      <c r="A140" s="12">
        <v>500</v>
      </c>
      <c r="B140" s="12">
        <v>0.5</v>
      </c>
      <c r="C140" s="12">
        <v>120.8</v>
      </c>
      <c r="D140" s="12">
        <v>353.7</v>
      </c>
      <c r="E140" s="12">
        <v>138289.5</v>
      </c>
      <c r="F140" s="12">
        <v>13260</v>
      </c>
      <c r="G140" s="12">
        <v>0</v>
      </c>
      <c r="H140" s="9">
        <f t="shared" si="4"/>
        <v>3.8752837326607819</v>
      </c>
      <c r="I140" s="9">
        <f t="shared" si="5"/>
        <v>0.50752095533356301</v>
      </c>
    </row>
    <row r="141" spans="1:9" x14ac:dyDescent="0.35">
      <c r="A141" s="12">
        <v>500</v>
      </c>
      <c r="B141" s="12">
        <v>1</v>
      </c>
      <c r="C141" s="12">
        <v>139.1</v>
      </c>
      <c r="D141" s="12">
        <v>354.2</v>
      </c>
      <c r="E141" s="12">
        <v>20433</v>
      </c>
      <c r="F141" s="12">
        <v>13269</v>
      </c>
      <c r="G141" s="12">
        <v>0</v>
      </c>
      <c r="H141" s="9">
        <f t="shared" si="4"/>
        <v>0.57259352669188734</v>
      </c>
      <c r="I141" s="9">
        <f t="shared" si="5"/>
        <v>0.50786542657021472</v>
      </c>
    </row>
    <row r="142" spans="1:9" x14ac:dyDescent="0.35">
      <c r="A142" s="12">
        <v>500</v>
      </c>
      <c r="B142" s="12">
        <v>2</v>
      </c>
      <c r="C142" s="12">
        <v>156.4</v>
      </c>
      <c r="D142" s="12">
        <v>354.7</v>
      </c>
      <c r="E142" s="12">
        <v>22978.5</v>
      </c>
      <c r="F142" s="12">
        <v>13275</v>
      </c>
      <c r="G142" s="12">
        <v>0</v>
      </c>
      <c r="H142" s="9">
        <f t="shared" si="4"/>
        <v>0.64392601933585536</v>
      </c>
      <c r="I142" s="9">
        <f t="shared" si="5"/>
        <v>0.50809507406131593</v>
      </c>
    </row>
    <row r="143" spans="1:9" x14ac:dyDescent="0.35">
      <c r="A143" s="12">
        <v>500</v>
      </c>
      <c r="B143" s="12">
        <v>5</v>
      </c>
      <c r="C143" s="12">
        <v>176.3</v>
      </c>
      <c r="D143" s="12">
        <v>355.3</v>
      </c>
      <c r="E143" s="12">
        <v>25905</v>
      </c>
      <c r="F143" s="12">
        <v>13287</v>
      </c>
      <c r="G143" s="12">
        <v>0.1</v>
      </c>
      <c r="H143" s="9">
        <f t="shared" si="4"/>
        <v>0.72593526691887345</v>
      </c>
      <c r="I143" s="9">
        <f t="shared" si="5"/>
        <v>0.50855436904351825</v>
      </c>
    </row>
    <row r="144" spans="1:9" x14ac:dyDescent="0.35">
      <c r="A144" s="12">
        <v>500</v>
      </c>
      <c r="B144" s="12">
        <v>10</v>
      </c>
      <c r="C144" s="12">
        <v>188.6</v>
      </c>
      <c r="D144" s="12">
        <v>355.8</v>
      </c>
      <c r="E144" s="12">
        <v>27708</v>
      </c>
      <c r="F144" s="12">
        <v>13293</v>
      </c>
      <c r="G144" s="12">
        <v>0.1</v>
      </c>
      <c r="H144" s="9">
        <f t="shared" si="4"/>
        <v>0.77646069777217319</v>
      </c>
      <c r="I144" s="9">
        <f t="shared" si="5"/>
        <v>0.50878401653461935</v>
      </c>
    </row>
  </sheetData>
  <mergeCells count="1">
    <mergeCell ref="M9:U13"/>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32F8B3-30B4-4AB0-8270-FDABCA2087FC}">
  <dimension ref="A1:U144"/>
  <sheetViews>
    <sheetView tabSelected="1" zoomScale="115" zoomScaleNormal="115" workbookViewId="0">
      <selection activeCell="M18" sqref="M18"/>
    </sheetView>
  </sheetViews>
  <sheetFormatPr defaultRowHeight="14.5" x14ac:dyDescent="0.35"/>
  <cols>
    <col min="3" max="3" width="13.26953125" customWidth="1"/>
    <col min="4" max="4" width="15.7265625" style="82" customWidth="1"/>
    <col min="5" max="5" width="15.453125" style="1" customWidth="1"/>
    <col min="6" max="6" width="16.54296875" style="1" customWidth="1"/>
    <col min="7" max="7" width="8.81640625" style="82" customWidth="1"/>
    <col min="8" max="8" width="10.54296875" customWidth="1"/>
    <col min="9" max="9" width="10.36328125" customWidth="1"/>
    <col min="10" max="11" width="13.26953125" style="82" customWidth="1"/>
    <col min="12" max="12" width="14.453125" style="82" customWidth="1"/>
  </cols>
  <sheetData>
    <row r="1" spans="1:21" x14ac:dyDescent="0.35">
      <c r="A1" s="24" t="s">
        <v>208</v>
      </c>
      <c r="B1" s="24" t="s">
        <v>209</v>
      </c>
      <c r="C1" s="24" t="s">
        <v>210</v>
      </c>
      <c r="D1" s="55" t="s">
        <v>219</v>
      </c>
      <c r="E1" s="16" t="s">
        <v>220</v>
      </c>
      <c r="F1" s="16" t="s">
        <v>221</v>
      </c>
      <c r="G1" s="55" t="s">
        <v>222</v>
      </c>
      <c r="H1" s="24" t="s">
        <v>223</v>
      </c>
      <c r="I1" s="24" t="s">
        <v>224</v>
      </c>
    </row>
    <row r="2" spans="1:21" x14ac:dyDescent="0.35">
      <c r="A2" s="12">
        <v>0.01</v>
      </c>
      <c r="B2" s="12">
        <v>5.0000000000000001E-3</v>
      </c>
      <c r="C2" s="12">
        <v>1131449.8999999999</v>
      </c>
      <c r="D2" s="83">
        <v>4283027.2</v>
      </c>
      <c r="E2" s="15">
        <v>40307907.109999999</v>
      </c>
      <c r="F2" s="15">
        <v>31565134.309999999</v>
      </c>
      <c r="G2" s="83">
        <v>2.9</v>
      </c>
      <c r="H2" s="9">
        <f t="shared" ref="H2:H45" si="0" xml:space="preserve"> E2/$E$46</f>
        <v>17.82441467282948</v>
      </c>
      <c r="I2" s="9">
        <f t="shared" ref="I2:I45" si="1">F2/$F$46</f>
        <v>14.495287958519102</v>
      </c>
    </row>
    <row r="3" spans="1:21" x14ac:dyDescent="0.35">
      <c r="A3" s="12">
        <v>0.01</v>
      </c>
      <c r="B3" s="12">
        <v>8.0000000000000002E-3</v>
      </c>
      <c r="C3" s="12">
        <v>1170361.3999999999</v>
      </c>
      <c r="D3" s="83">
        <v>4872277.9000000004</v>
      </c>
      <c r="E3" s="15">
        <v>41631975.920000002</v>
      </c>
      <c r="F3" s="15">
        <v>35659171.640000001</v>
      </c>
      <c r="G3" s="83">
        <v>3.3</v>
      </c>
      <c r="H3" s="9">
        <f t="shared" si="0"/>
        <v>18.409926380504938</v>
      </c>
      <c r="I3" s="9">
        <f t="shared" si="1"/>
        <v>16.375344904529818</v>
      </c>
    </row>
    <row r="4" spans="1:21" ht="15" thickBot="1" x14ac:dyDescent="0.4">
      <c r="A4" s="12">
        <v>0.01</v>
      </c>
      <c r="B4" s="12">
        <v>0.01</v>
      </c>
      <c r="C4" s="12">
        <v>1196106.8</v>
      </c>
      <c r="D4" s="83">
        <v>5162673.4000000004</v>
      </c>
      <c r="E4" s="15">
        <v>42508034.25</v>
      </c>
      <c r="F4" s="15">
        <v>37676801.850000001</v>
      </c>
      <c r="G4" s="83">
        <v>3.4</v>
      </c>
      <c r="H4" s="9">
        <f t="shared" si="0"/>
        <v>18.797324984676884</v>
      </c>
      <c r="I4" s="9">
        <f t="shared" si="1"/>
        <v>17.301877660593274</v>
      </c>
    </row>
    <row r="5" spans="1:21" x14ac:dyDescent="0.35">
      <c r="A5" s="12">
        <v>0.01</v>
      </c>
      <c r="B5" s="12">
        <v>0.02</v>
      </c>
      <c r="C5" s="12">
        <v>1338603.3999999999</v>
      </c>
      <c r="D5" s="83">
        <v>6111444.9000000004</v>
      </c>
      <c r="E5" s="15">
        <v>47356871.509999998</v>
      </c>
      <c r="F5" s="15">
        <v>44268743</v>
      </c>
      <c r="G5" s="83">
        <v>3.9</v>
      </c>
      <c r="H5" s="9">
        <f t="shared" si="0"/>
        <v>20.941511875041737</v>
      </c>
      <c r="I5" s="9">
        <f t="shared" si="1"/>
        <v>20.329017803145749</v>
      </c>
      <c r="M5" s="143" t="s">
        <v>266</v>
      </c>
      <c r="N5" s="144"/>
      <c r="O5" s="144"/>
      <c r="P5" s="144"/>
      <c r="Q5" s="144"/>
      <c r="R5" s="144"/>
      <c r="S5" s="144"/>
      <c r="T5" s="144"/>
      <c r="U5" s="145"/>
    </row>
    <row r="6" spans="1:21" x14ac:dyDescent="0.35">
      <c r="A6" s="12">
        <v>0.01</v>
      </c>
      <c r="B6" s="12">
        <v>0.05</v>
      </c>
      <c r="C6" s="12">
        <v>1730829.2</v>
      </c>
      <c r="D6" s="83">
        <v>7326849.7000000002</v>
      </c>
      <c r="E6" s="15">
        <v>60703432.619999997</v>
      </c>
      <c r="F6" s="15">
        <v>52713217.68</v>
      </c>
      <c r="G6" s="83">
        <v>4.3</v>
      </c>
      <c r="H6" s="9">
        <f t="shared" si="0"/>
        <v>26.843446674873604</v>
      </c>
      <c r="I6" s="9">
        <f t="shared" si="1"/>
        <v>24.206875281681643</v>
      </c>
      <c r="M6" s="146"/>
      <c r="N6" s="107"/>
      <c r="O6" s="107"/>
      <c r="P6" s="107"/>
      <c r="Q6" s="107"/>
      <c r="R6" s="107"/>
      <c r="S6" s="107"/>
      <c r="T6" s="107"/>
      <c r="U6" s="147"/>
    </row>
    <row r="7" spans="1:21" x14ac:dyDescent="0.35">
      <c r="A7" s="12">
        <v>0.01</v>
      </c>
      <c r="B7" s="12">
        <v>0.1</v>
      </c>
      <c r="C7" s="12">
        <v>2207305.7000000002</v>
      </c>
      <c r="D7" s="83">
        <v>8307240.0999999996</v>
      </c>
      <c r="E7" s="15">
        <v>76916851.689999998</v>
      </c>
      <c r="F7" s="15">
        <v>59524842.829999998</v>
      </c>
      <c r="G7" s="83">
        <v>4.5</v>
      </c>
      <c r="H7" s="9">
        <f t="shared" si="0"/>
        <v>34.013124425181424</v>
      </c>
      <c r="I7" s="9">
        <f t="shared" si="1"/>
        <v>27.334898341715341</v>
      </c>
      <c r="M7" s="146"/>
      <c r="N7" s="107"/>
      <c r="O7" s="107"/>
      <c r="P7" s="107"/>
      <c r="Q7" s="107"/>
      <c r="R7" s="107"/>
      <c r="S7" s="107"/>
      <c r="T7" s="107"/>
      <c r="U7" s="147"/>
    </row>
    <row r="8" spans="1:21" x14ac:dyDescent="0.35">
      <c r="A8" s="12">
        <v>0.01</v>
      </c>
      <c r="B8" s="12">
        <v>0.5</v>
      </c>
      <c r="C8" s="12">
        <v>3988098.3</v>
      </c>
      <c r="D8" s="83">
        <v>10450193.1</v>
      </c>
      <c r="E8" s="15">
        <v>137513205.61000001</v>
      </c>
      <c r="F8" s="15">
        <v>74413801.930000007</v>
      </c>
      <c r="G8" s="83">
        <v>4.9000000000000004</v>
      </c>
      <c r="H8" s="9">
        <f t="shared" si="0"/>
        <v>60.809220213138012</v>
      </c>
      <c r="I8" s="9">
        <f t="shared" si="1"/>
        <v>34.172181130933211</v>
      </c>
      <c r="M8" s="146"/>
      <c r="N8" s="107"/>
      <c r="O8" s="107"/>
      <c r="P8" s="107"/>
      <c r="Q8" s="107"/>
      <c r="R8" s="107"/>
      <c r="S8" s="107"/>
      <c r="T8" s="107"/>
      <c r="U8" s="147"/>
    </row>
    <row r="9" spans="1:21" ht="15" thickBot="1" x14ac:dyDescent="0.4">
      <c r="A9" s="12">
        <v>0.01</v>
      </c>
      <c r="B9" s="12">
        <v>1</v>
      </c>
      <c r="C9" s="12">
        <v>5026483.2</v>
      </c>
      <c r="D9" s="83">
        <v>11524569.1</v>
      </c>
      <c r="E9" s="15">
        <v>172847102.77000001</v>
      </c>
      <c r="F9" s="15">
        <v>81878426.819999993</v>
      </c>
      <c r="G9" s="83">
        <v>5</v>
      </c>
      <c r="H9" s="9">
        <f t="shared" si="0"/>
        <v>76.434095830426088</v>
      </c>
      <c r="I9" s="9">
        <f t="shared" si="1"/>
        <v>37.600073634739218</v>
      </c>
      <c r="M9" s="148"/>
      <c r="N9" s="149"/>
      <c r="O9" s="149"/>
      <c r="P9" s="149"/>
      <c r="Q9" s="149"/>
      <c r="R9" s="149"/>
      <c r="S9" s="149"/>
      <c r="T9" s="149"/>
      <c r="U9" s="150"/>
    </row>
    <row r="10" spans="1:21" x14ac:dyDescent="0.35">
      <c r="A10" s="12">
        <v>0.01</v>
      </c>
      <c r="B10" s="12">
        <v>2</v>
      </c>
      <c r="C10" s="12">
        <v>6173548.5999999996</v>
      </c>
      <c r="D10" s="83">
        <v>12548332</v>
      </c>
      <c r="E10" s="15">
        <v>211879151.43000001</v>
      </c>
      <c r="F10" s="15">
        <v>88991398.469999999</v>
      </c>
      <c r="G10" s="83">
        <v>5.0999999999999996</v>
      </c>
      <c r="H10" s="9">
        <f t="shared" si="0"/>
        <v>93.694317725531533</v>
      </c>
      <c r="I10" s="9">
        <f t="shared" si="1"/>
        <v>40.866480528337284</v>
      </c>
    </row>
    <row r="11" spans="1:21" x14ac:dyDescent="0.35">
      <c r="A11" s="12">
        <v>0.01</v>
      </c>
      <c r="B11" s="12">
        <v>5</v>
      </c>
      <c r="C11" s="12">
        <v>7756325</v>
      </c>
      <c r="D11" s="83">
        <v>13807372.699999999</v>
      </c>
      <c r="E11" s="15">
        <v>265737460.91999999</v>
      </c>
      <c r="F11" s="15">
        <v>97739049.719999999</v>
      </c>
      <c r="G11" s="83">
        <v>5.2</v>
      </c>
      <c r="H11" s="9">
        <f t="shared" si="0"/>
        <v>117.51080711327208</v>
      </c>
      <c r="I11" s="9">
        <f t="shared" si="1"/>
        <v>44.883562242109015</v>
      </c>
    </row>
    <row r="12" spans="1:21" x14ac:dyDescent="0.35">
      <c r="A12" s="12">
        <v>0.01</v>
      </c>
      <c r="B12" s="12">
        <v>10</v>
      </c>
      <c r="C12" s="12">
        <v>8944748.3000000007</v>
      </c>
      <c r="D12" s="83">
        <v>14807389.699999999</v>
      </c>
      <c r="E12" s="15">
        <v>306176827.43000001</v>
      </c>
      <c r="F12" s="15">
        <v>104687037.94</v>
      </c>
      <c r="G12" s="83">
        <v>5.2</v>
      </c>
      <c r="H12" s="9">
        <f t="shared" si="0"/>
        <v>135.39335397470285</v>
      </c>
      <c r="I12" s="9">
        <f t="shared" si="1"/>
        <v>48.074205722101816</v>
      </c>
    </row>
    <row r="13" spans="1:21" x14ac:dyDescent="0.35">
      <c r="A13" s="12">
        <v>0.1</v>
      </c>
      <c r="B13" s="12">
        <v>5.0000000000000001E-3</v>
      </c>
      <c r="C13" s="12">
        <v>114991</v>
      </c>
      <c r="D13" s="83">
        <v>437787</v>
      </c>
      <c r="E13" s="15">
        <v>5720102.4699999997</v>
      </c>
      <c r="F13" s="15">
        <v>4848904.87</v>
      </c>
      <c r="G13" s="83">
        <v>2.9</v>
      </c>
      <c r="H13" s="9">
        <f t="shared" si="0"/>
        <v>2.5294659461756446</v>
      </c>
      <c r="I13" s="9">
        <f t="shared" si="1"/>
        <v>2.2267059497937436</v>
      </c>
    </row>
    <row r="14" spans="1:21" x14ac:dyDescent="0.35">
      <c r="A14" s="12">
        <v>0.1</v>
      </c>
      <c r="B14" s="12">
        <v>8.0000000000000002E-3</v>
      </c>
      <c r="C14" s="12">
        <v>118843</v>
      </c>
      <c r="D14" s="83">
        <v>496896.9</v>
      </c>
      <c r="E14" s="15">
        <v>5851176.4699999997</v>
      </c>
      <c r="F14" s="15">
        <v>5259592.7699999996</v>
      </c>
      <c r="G14" s="83">
        <v>3.2</v>
      </c>
      <c r="H14" s="9">
        <f t="shared" si="0"/>
        <v>2.5874277084286601</v>
      </c>
      <c r="I14" s="9">
        <f t="shared" si="1"/>
        <v>2.4153013574075657</v>
      </c>
      <c r="M14" t="s">
        <v>268</v>
      </c>
    </row>
    <row r="15" spans="1:21" x14ac:dyDescent="0.35">
      <c r="A15" s="12">
        <v>0.1</v>
      </c>
      <c r="B15" s="12">
        <v>0.01</v>
      </c>
      <c r="C15" s="12">
        <v>121410.5</v>
      </c>
      <c r="D15" s="83">
        <v>525973.4</v>
      </c>
      <c r="E15" s="15">
        <v>5938542.46</v>
      </c>
      <c r="F15" s="15">
        <v>5461612.5199999996</v>
      </c>
      <c r="G15" s="83">
        <v>3.4</v>
      </c>
      <c r="H15" s="9">
        <f t="shared" si="0"/>
        <v>2.6260615087351993</v>
      </c>
      <c r="I15" s="9">
        <f t="shared" si="1"/>
        <v>2.5080725276740683</v>
      </c>
    </row>
    <row r="16" spans="1:21" x14ac:dyDescent="0.35">
      <c r="A16" s="12">
        <v>0.1</v>
      </c>
      <c r="B16" s="12">
        <v>0.02</v>
      </c>
      <c r="C16" s="12">
        <v>135727.6</v>
      </c>
      <c r="D16" s="83">
        <v>620591.9</v>
      </c>
      <c r="E16" s="15">
        <v>6425720.8600000003</v>
      </c>
      <c r="F16" s="15">
        <v>6119009.5700000003</v>
      </c>
      <c r="G16" s="83">
        <v>3.8</v>
      </c>
      <c r="H16" s="9">
        <f t="shared" si="0"/>
        <v>2.8414949173105422</v>
      </c>
      <c r="I16" s="9">
        <f t="shared" si="1"/>
        <v>2.8099612967585106</v>
      </c>
    </row>
    <row r="17" spans="1:9" x14ac:dyDescent="0.35">
      <c r="A17" s="12">
        <v>0.1</v>
      </c>
      <c r="B17" s="12">
        <v>0.05</v>
      </c>
      <c r="C17" s="12">
        <v>175285.3</v>
      </c>
      <c r="D17" s="83">
        <v>742465.2</v>
      </c>
      <c r="E17" s="15">
        <v>7771779.6799999997</v>
      </c>
      <c r="F17" s="15">
        <v>6965769.4199999999</v>
      </c>
      <c r="G17" s="83">
        <v>4.2</v>
      </c>
      <c r="H17" s="9">
        <f t="shared" si="0"/>
        <v>3.4367307482412723</v>
      </c>
      <c r="I17" s="9">
        <f t="shared" si="1"/>
        <v>3.1988089327900782</v>
      </c>
    </row>
    <row r="18" spans="1:9" x14ac:dyDescent="0.35">
      <c r="A18" s="12">
        <v>0.1</v>
      </c>
      <c r="B18" s="12">
        <v>0.1</v>
      </c>
      <c r="C18" s="12">
        <v>223378.8</v>
      </c>
      <c r="D18" s="83">
        <v>840107.8</v>
      </c>
      <c r="E18" s="15">
        <v>9408294.5500000007</v>
      </c>
      <c r="F18" s="15">
        <v>7644177.5300000003</v>
      </c>
      <c r="G18" s="83">
        <v>4.5</v>
      </c>
      <c r="H18" s="9">
        <f t="shared" si="0"/>
        <v>4.1604081046846897</v>
      </c>
      <c r="I18" s="9">
        <f t="shared" si="1"/>
        <v>3.5103463655558667</v>
      </c>
    </row>
    <row r="19" spans="1:9" x14ac:dyDescent="0.35">
      <c r="A19" s="12">
        <v>0.1</v>
      </c>
      <c r="B19" s="12">
        <v>0.5</v>
      </c>
      <c r="C19" s="12">
        <v>403074.4</v>
      </c>
      <c r="D19" s="83">
        <v>1054999.8999999999</v>
      </c>
      <c r="E19" s="15">
        <v>15522931.609999999</v>
      </c>
      <c r="F19" s="15">
        <v>9137219.9199999999</v>
      </c>
      <c r="G19" s="83">
        <v>4.9000000000000004</v>
      </c>
      <c r="H19" s="9">
        <f t="shared" si="0"/>
        <v>6.864339773323759</v>
      </c>
      <c r="I19" s="9">
        <f t="shared" si="1"/>
        <v>4.1959787840584948</v>
      </c>
    </row>
    <row r="20" spans="1:9" x14ac:dyDescent="0.35">
      <c r="A20" s="12">
        <v>0.1</v>
      </c>
      <c r="B20" s="12">
        <v>1</v>
      </c>
      <c r="C20" s="12">
        <v>507786.3</v>
      </c>
      <c r="D20" s="83">
        <v>1161699.2</v>
      </c>
      <c r="E20" s="15">
        <v>19086039.449999999</v>
      </c>
      <c r="F20" s="15">
        <v>9878552.8200000003</v>
      </c>
      <c r="G20" s="83">
        <v>5</v>
      </c>
      <c r="H20" s="9">
        <f t="shared" si="0"/>
        <v>8.4399688798127297</v>
      </c>
      <c r="I20" s="9">
        <f t="shared" si="1"/>
        <v>4.5364124331945828</v>
      </c>
    </row>
    <row r="21" spans="1:9" x14ac:dyDescent="0.35">
      <c r="A21" s="12">
        <v>0.1</v>
      </c>
      <c r="B21" s="12">
        <v>2</v>
      </c>
      <c r="C21" s="12">
        <v>623398.80000000005</v>
      </c>
      <c r="D21" s="83">
        <v>1263961.8999999999</v>
      </c>
      <c r="E21" s="15">
        <v>23020072.890000001</v>
      </c>
      <c r="F21" s="15">
        <v>10589060.76</v>
      </c>
      <c r="G21" s="83">
        <v>5.0999999999999996</v>
      </c>
      <c r="H21" s="9">
        <f t="shared" si="0"/>
        <v>10.179623662185227</v>
      </c>
      <c r="I21" s="9">
        <f t="shared" si="1"/>
        <v>4.8626906959755347</v>
      </c>
    </row>
    <row r="22" spans="1:9" x14ac:dyDescent="0.35">
      <c r="A22" s="12">
        <v>0.1</v>
      </c>
      <c r="B22" s="12">
        <v>5</v>
      </c>
      <c r="C22" s="12">
        <v>782824.4</v>
      </c>
      <c r="D22" s="83">
        <v>1390732.7</v>
      </c>
      <c r="E22" s="15">
        <v>28444967.43</v>
      </c>
      <c r="F22" s="15">
        <v>11469847.810000001</v>
      </c>
      <c r="G22" s="83">
        <v>5.0999999999999996</v>
      </c>
      <c r="H22" s="9">
        <f t="shared" si="0"/>
        <v>12.578546771079147</v>
      </c>
      <c r="I22" s="9">
        <f t="shared" si="1"/>
        <v>5.2671642456363017</v>
      </c>
    </row>
    <row r="23" spans="1:9" x14ac:dyDescent="0.35">
      <c r="A23" s="12">
        <v>0.1</v>
      </c>
      <c r="B23" s="12">
        <v>10</v>
      </c>
      <c r="C23" s="12">
        <v>902436.9</v>
      </c>
      <c r="D23" s="83">
        <v>1490831.9</v>
      </c>
      <c r="E23" s="15">
        <v>32515108.949999999</v>
      </c>
      <c r="F23" s="15">
        <v>12165324.050000001</v>
      </c>
      <c r="G23" s="83">
        <v>5.2</v>
      </c>
      <c r="H23" s="9">
        <f t="shared" si="0"/>
        <v>14.378389418121023</v>
      </c>
      <c r="I23" s="9">
        <f t="shared" si="1"/>
        <v>5.5865396763916966</v>
      </c>
    </row>
    <row r="24" spans="1:9" x14ac:dyDescent="0.35">
      <c r="A24" s="12">
        <v>0.2</v>
      </c>
      <c r="B24" s="12">
        <v>5.0000000000000001E-3</v>
      </c>
      <c r="C24" s="12">
        <v>58522.1</v>
      </c>
      <c r="D24" s="83">
        <v>224170</v>
      </c>
      <c r="E24" s="15">
        <v>3798593.95</v>
      </c>
      <c r="F24" s="15">
        <v>3364721.7</v>
      </c>
      <c r="G24" s="83">
        <v>2.8</v>
      </c>
      <c r="H24" s="9">
        <f t="shared" si="0"/>
        <v>1.6797625724830469</v>
      </c>
      <c r="I24" s="9">
        <f t="shared" si="1"/>
        <v>1.5451418474188625</v>
      </c>
    </row>
    <row r="25" spans="1:9" x14ac:dyDescent="0.35">
      <c r="A25" s="12">
        <v>0.2</v>
      </c>
      <c r="B25" s="12">
        <v>8.0000000000000002E-3</v>
      </c>
      <c r="C25" s="12">
        <v>60425.3</v>
      </c>
      <c r="D25" s="83">
        <v>253813.6</v>
      </c>
      <c r="E25" s="15">
        <v>3863354.01</v>
      </c>
      <c r="F25" s="15">
        <v>3570681.58</v>
      </c>
      <c r="G25" s="83">
        <v>3.1</v>
      </c>
      <c r="H25" s="9">
        <f t="shared" si="0"/>
        <v>1.7083998857657039</v>
      </c>
      <c r="I25" s="9">
        <f t="shared" si="1"/>
        <v>1.6397223975658084</v>
      </c>
    </row>
    <row r="26" spans="1:9" x14ac:dyDescent="0.35">
      <c r="A26" s="12">
        <v>0.2</v>
      </c>
      <c r="B26" s="12">
        <v>0.01</v>
      </c>
      <c r="C26" s="12">
        <v>61705.1</v>
      </c>
      <c r="D26" s="83">
        <v>268369.90000000002</v>
      </c>
      <c r="E26" s="15">
        <v>3906903.95</v>
      </c>
      <c r="F26" s="15">
        <v>3671816.86</v>
      </c>
      <c r="G26" s="83">
        <v>3.3</v>
      </c>
      <c r="H26" s="9">
        <f t="shared" si="0"/>
        <v>1.7276579481458336</v>
      </c>
      <c r="I26" s="9">
        <f t="shared" si="1"/>
        <v>1.6861655709725196</v>
      </c>
    </row>
    <row r="27" spans="1:9" x14ac:dyDescent="0.35">
      <c r="A27" s="12">
        <v>0.2</v>
      </c>
      <c r="B27" s="12">
        <v>0.02</v>
      </c>
      <c r="C27" s="12">
        <v>68901.100000000006</v>
      </c>
      <c r="D27" s="83">
        <v>315555.3</v>
      </c>
      <c r="E27" s="15">
        <v>4151768.08</v>
      </c>
      <c r="F27" s="15">
        <v>3999654.89</v>
      </c>
      <c r="G27" s="83">
        <v>3.7</v>
      </c>
      <c r="H27" s="9">
        <f t="shared" si="0"/>
        <v>1.8359384346446928</v>
      </c>
      <c r="I27" s="9">
        <f t="shared" si="1"/>
        <v>1.8367148004461966</v>
      </c>
    </row>
    <row r="28" spans="1:9" x14ac:dyDescent="0.35">
      <c r="A28" s="12">
        <v>0.2</v>
      </c>
      <c r="B28" s="12">
        <v>0.05</v>
      </c>
      <c r="C28" s="12">
        <v>88866.1</v>
      </c>
      <c r="D28" s="83">
        <v>376651.1</v>
      </c>
      <c r="E28" s="15">
        <v>4831132.21</v>
      </c>
      <c r="F28" s="15">
        <v>4424140.57</v>
      </c>
      <c r="G28" s="83">
        <v>4.0999999999999996</v>
      </c>
      <c r="H28" s="9">
        <f t="shared" si="0"/>
        <v>2.1363576038642687</v>
      </c>
      <c r="I28" s="9">
        <f t="shared" si="1"/>
        <v>2.0316464014157662</v>
      </c>
    </row>
    <row r="29" spans="1:9" x14ac:dyDescent="0.35">
      <c r="A29" s="12">
        <v>0.2</v>
      </c>
      <c r="B29" s="12">
        <v>0.1</v>
      </c>
      <c r="C29" s="12">
        <v>107912.2</v>
      </c>
      <c r="D29" s="83">
        <v>423341.3</v>
      </c>
      <c r="E29" s="15">
        <v>5479225.0199999996</v>
      </c>
      <c r="F29" s="15">
        <v>4748538.0199999996</v>
      </c>
      <c r="G29" s="83">
        <v>4.4000000000000004</v>
      </c>
      <c r="H29" s="9">
        <f t="shared" si="0"/>
        <v>2.4229483951051605</v>
      </c>
      <c r="I29" s="9">
        <f t="shared" si="1"/>
        <v>2.1806156535209156</v>
      </c>
    </row>
    <row r="30" spans="1:9" x14ac:dyDescent="0.35">
      <c r="A30" s="12">
        <v>0.2</v>
      </c>
      <c r="B30" s="12">
        <v>0.5</v>
      </c>
      <c r="C30" s="12">
        <v>203906.5</v>
      </c>
      <c r="D30" s="83">
        <v>533015.80000000005</v>
      </c>
      <c r="E30" s="15">
        <v>8745694.2400000002</v>
      </c>
      <c r="F30" s="15">
        <v>5510542.2000000002</v>
      </c>
      <c r="G30" s="83">
        <v>4.8</v>
      </c>
      <c r="H30" s="9">
        <f t="shared" si="0"/>
        <v>3.8674020040316668</v>
      </c>
      <c r="I30" s="9">
        <f t="shared" si="1"/>
        <v>2.5305419331374726</v>
      </c>
    </row>
    <row r="31" spans="1:9" x14ac:dyDescent="0.35">
      <c r="A31" s="12">
        <v>0.2</v>
      </c>
      <c r="B31" s="12">
        <v>1</v>
      </c>
      <c r="C31" s="12">
        <v>256747.6</v>
      </c>
      <c r="D31" s="83">
        <v>582912.80000000005</v>
      </c>
      <c r="E31" s="15">
        <v>10543758.210000001</v>
      </c>
      <c r="F31" s="15">
        <v>5857220.0700000003</v>
      </c>
      <c r="G31" s="83">
        <v>4.9000000000000004</v>
      </c>
      <c r="H31" s="9">
        <f t="shared" si="0"/>
        <v>4.6625174071234561</v>
      </c>
      <c r="I31" s="9">
        <f t="shared" si="1"/>
        <v>2.6897427622910506</v>
      </c>
    </row>
    <row r="32" spans="1:9" x14ac:dyDescent="0.35">
      <c r="A32" s="12">
        <v>0.2</v>
      </c>
      <c r="B32" s="12">
        <v>2</v>
      </c>
      <c r="C32" s="12">
        <v>315057.09999999998</v>
      </c>
      <c r="D32" s="83">
        <v>637084.80000000005</v>
      </c>
      <c r="E32" s="15">
        <v>12527901.779999999</v>
      </c>
      <c r="F32" s="15">
        <v>6233600.0899999999</v>
      </c>
      <c r="G32" s="83">
        <v>5.0999999999999996</v>
      </c>
      <c r="H32" s="9">
        <f t="shared" si="0"/>
        <v>5.5399184010672524</v>
      </c>
      <c r="I32" s="9">
        <f t="shared" si="1"/>
        <v>2.8625833628775261</v>
      </c>
    </row>
    <row r="33" spans="1:9" x14ac:dyDescent="0.35">
      <c r="A33" s="12">
        <v>0.2</v>
      </c>
      <c r="B33" s="12">
        <v>5</v>
      </c>
      <c r="C33" s="12">
        <v>395407.7</v>
      </c>
      <c r="D33" s="83">
        <v>704784.2</v>
      </c>
      <c r="E33" s="15">
        <v>15262051.25</v>
      </c>
      <c r="F33" s="15">
        <v>6703966.7300000004</v>
      </c>
      <c r="G33" s="83">
        <v>5.2</v>
      </c>
      <c r="H33" s="9">
        <f t="shared" si="0"/>
        <v>6.7489768073442278</v>
      </c>
      <c r="I33" s="9">
        <f t="shared" si="1"/>
        <v>3.0785843412329736</v>
      </c>
    </row>
    <row r="34" spans="1:9" x14ac:dyDescent="0.35">
      <c r="A34" s="12">
        <v>0.2</v>
      </c>
      <c r="B34" s="12">
        <v>10</v>
      </c>
      <c r="C34" s="12">
        <v>455641.8</v>
      </c>
      <c r="D34" s="83">
        <v>750989.8</v>
      </c>
      <c r="E34" s="15">
        <v>17311680.219999999</v>
      </c>
      <c r="F34" s="15">
        <v>7024997.2400000002</v>
      </c>
      <c r="G34" s="83">
        <v>5.2</v>
      </c>
      <c r="H34" s="9">
        <f t="shared" si="0"/>
        <v>7.6553358645640648</v>
      </c>
      <c r="I34" s="9">
        <f t="shared" si="1"/>
        <v>3.2260074328067043</v>
      </c>
    </row>
    <row r="35" spans="1:9" x14ac:dyDescent="0.35">
      <c r="A35" s="12">
        <v>0.5</v>
      </c>
      <c r="B35" s="12">
        <v>5.0000000000000001E-3</v>
      </c>
      <c r="C35" s="12">
        <v>24640.799999999999</v>
      </c>
      <c r="D35" s="83">
        <v>96014.1</v>
      </c>
      <c r="E35" s="15">
        <v>2645689.0499999998</v>
      </c>
      <c r="F35" s="15">
        <v>2474311.15</v>
      </c>
      <c r="G35" s="83">
        <v>2.6</v>
      </c>
      <c r="H35" s="9">
        <f t="shared" si="0"/>
        <v>1.1699406420152456</v>
      </c>
      <c r="I35" s="9">
        <f t="shared" si="1"/>
        <v>1.1362490102524943</v>
      </c>
    </row>
    <row r="36" spans="1:9" x14ac:dyDescent="0.35">
      <c r="A36" s="12">
        <v>0.5</v>
      </c>
      <c r="B36" s="12">
        <v>8.0000000000000002E-3</v>
      </c>
      <c r="C36" s="12">
        <v>25374.7</v>
      </c>
      <c r="D36" s="83">
        <v>107951.3</v>
      </c>
      <c r="E36" s="15">
        <v>2670660.7400000002</v>
      </c>
      <c r="F36" s="15">
        <v>2557249.2599999998</v>
      </c>
      <c r="G36" s="83">
        <v>2.9</v>
      </c>
      <c r="H36" s="9">
        <f t="shared" si="0"/>
        <v>1.1809832832624496</v>
      </c>
      <c r="I36" s="9">
        <f t="shared" si="1"/>
        <v>1.1743357098172247</v>
      </c>
    </row>
    <row r="37" spans="1:9" x14ac:dyDescent="0.35">
      <c r="A37" s="12">
        <v>0.5</v>
      </c>
      <c r="B37" s="12">
        <v>0.01</v>
      </c>
      <c r="C37" s="12">
        <v>25881.9</v>
      </c>
      <c r="D37" s="83">
        <v>113790.6</v>
      </c>
      <c r="E37" s="15">
        <v>2687920.98</v>
      </c>
      <c r="F37" s="15">
        <v>2597819.96</v>
      </c>
      <c r="G37" s="83">
        <v>3.1</v>
      </c>
      <c r="H37" s="9">
        <f t="shared" si="0"/>
        <v>1.1886158719322848</v>
      </c>
      <c r="I37" s="9">
        <f t="shared" si="1"/>
        <v>1.1929665185254386</v>
      </c>
    </row>
    <row r="38" spans="1:9" x14ac:dyDescent="0.35">
      <c r="A38" s="12">
        <v>0.5</v>
      </c>
      <c r="B38" s="12">
        <v>0.02</v>
      </c>
      <c r="C38" s="12">
        <v>28805.3</v>
      </c>
      <c r="D38" s="83">
        <v>132554.1</v>
      </c>
      <c r="E38" s="15">
        <v>2787396.07</v>
      </c>
      <c r="F38" s="15">
        <v>2728186.32</v>
      </c>
      <c r="G38" s="83">
        <v>3.6</v>
      </c>
      <c r="H38" s="9">
        <f t="shared" si="0"/>
        <v>1.2326043938105926</v>
      </c>
      <c r="I38" s="9">
        <f t="shared" si="1"/>
        <v>1.2528331393908945</v>
      </c>
    </row>
    <row r="39" spans="1:9" x14ac:dyDescent="0.35">
      <c r="A39" s="12">
        <v>0.5</v>
      </c>
      <c r="B39" s="12">
        <v>0.05</v>
      </c>
      <c r="C39" s="12">
        <v>37014.699999999997</v>
      </c>
      <c r="D39" s="83">
        <v>157718.20000000001</v>
      </c>
      <c r="E39" s="15">
        <v>3066743.87</v>
      </c>
      <c r="F39" s="15">
        <v>2903023.22</v>
      </c>
      <c r="G39" s="83">
        <v>4</v>
      </c>
      <c r="H39" s="9">
        <f t="shared" si="0"/>
        <v>1.3561337800313757</v>
      </c>
      <c r="I39" s="9">
        <f t="shared" si="1"/>
        <v>1.3331214469388821</v>
      </c>
    </row>
    <row r="40" spans="1:9" x14ac:dyDescent="0.35">
      <c r="A40" s="12">
        <v>0.5</v>
      </c>
      <c r="B40" s="12">
        <v>0.1</v>
      </c>
      <c r="C40" s="12">
        <v>47029.7</v>
      </c>
      <c r="D40" s="83">
        <v>175887.7</v>
      </c>
      <c r="E40" s="15">
        <v>3407533.78</v>
      </c>
      <c r="F40" s="15">
        <v>3029262.55</v>
      </c>
      <c r="G40" s="83">
        <v>4.2</v>
      </c>
      <c r="H40" s="9">
        <f t="shared" si="0"/>
        <v>1.5068332607952688</v>
      </c>
      <c r="I40" s="9">
        <f t="shared" si="1"/>
        <v>1.3910928600198269</v>
      </c>
    </row>
    <row r="41" spans="1:9" x14ac:dyDescent="0.35">
      <c r="A41" s="12">
        <v>0.5</v>
      </c>
      <c r="B41" s="12">
        <v>0.5</v>
      </c>
      <c r="C41" s="12">
        <v>84405.7</v>
      </c>
      <c r="D41" s="83">
        <v>220829</v>
      </c>
      <c r="E41" s="15">
        <v>4679351.82</v>
      </c>
      <c r="F41" s="15">
        <v>3341508.86</v>
      </c>
      <c r="G41" s="83">
        <v>4.7</v>
      </c>
      <c r="H41" s="9">
        <f t="shared" si="0"/>
        <v>2.0692393433408243</v>
      </c>
      <c r="I41" s="9">
        <f t="shared" si="1"/>
        <v>1.5344820860242012</v>
      </c>
    </row>
    <row r="42" spans="1:9" x14ac:dyDescent="0.35">
      <c r="A42" s="12">
        <v>0.5</v>
      </c>
      <c r="B42" s="12">
        <v>1</v>
      </c>
      <c r="C42" s="12">
        <v>106124.3</v>
      </c>
      <c r="D42" s="83">
        <v>239796.7</v>
      </c>
      <c r="E42" s="15">
        <v>5418389.4699999997</v>
      </c>
      <c r="F42" s="15">
        <v>3473293.98</v>
      </c>
      <c r="G42" s="83">
        <v>4.8</v>
      </c>
      <c r="H42" s="9">
        <f t="shared" si="0"/>
        <v>2.3960465252787158</v>
      </c>
      <c r="I42" s="9">
        <f t="shared" si="1"/>
        <v>1.5950002274737949</v>
      </c>
    </row>
    <row r="43" spans="1:9" x14ac:dyDescent="0.35">
      <c r="A43" s="12">
        <v>0.5</v>
      </c>
      <c r="B43" s="12">
        <v>2</v>
      </c>
      <c r="C43" s="12">
        <v>130052.2</v>
      </c>
      <c r="D43" s="83">
        <v>259777.7</v>
      </c>
      <c r="E43" s="15">
        <v>6232599.25</v>
      </c>
      <c r="F43" s="15">
        <v>3612119.37</v>
      </c>
      <c r="G43" s="83">
        <v>4.9000000000000004</v>
      </c>
      <c r="H43" s="9">
        <f t="shared" si="0"/>
        <v>2.7560953045365397</v>
      </c>
      <c r="I43" s="9">
        <f t="shared" si="1"/>
        <v>1.6587513898873889</v>
      </c>
    </row>
    <row r="44" spans="1:9" x14ac:dyDescent="0.35">
      <c r="A44" s="12">
        <v>0.5</v>
      </c>
      <c r="B44" s="12">
        <v>5</v>
      </c>
      <c r="C44" s="12">
        <v>162957.70000000001</v>
      </c>
      <c r="D44" s="83">
        <v>288018.3</v>
      </c>
      <c r="E44" s="15">
        <v>7352301.3200000003</v>
      </c>
      <c r="F44" s="15">
        <v>3808331.39</v>
      </c>
      <c r="G44" s="83">
        <v>5</v>
      </c>
      <c r="H44" s="9">
        <f t="shared" si="0"/>
        <v>3.2512347309334553</v>
      </c>
      <c r="I44" s="9">
        <f t="shared" si="1"/>
        <v>1.7488555441384186</v>
      </c>
    </row>
    <row r="45" spans="1:9" x14ac:dyDescent="0.35">
      <c r="A45" s="12">
        <v>0.5</v>
      </c>
      <c r="B45" s="12">
        <v>10</v>
      </c>
      <c r="C45" s="12">
        <v>187564.7</v>
      </c>
      <c r="D45" s="83">
        <v>308486.59999999998</v>
      </c>
      <c r="E45" s="15">
        <v>8189622.8499999996</v>
      </c>
      <c r="F45" s="15">
        <v>3950542.48</v>
      </c>
      <c r="G45" s="83">
        <v>5.0999999999999996</v>
      </c>
      <c r="H45" s="9">
        <f t="shared" si="0"/>
        <v>3.621503674058645</v>
      </c>
      <c r="I45" s="9">
        <f t="shared" si="1"/>
        <v>1.8141614820191205</v>
      </c>
    </row>
    <row r="46" spans="1:9" x14ac:dyDescent="0.35">
      <c r="A46" s="12">
        <v>1</v>
      </c>
      <c r="B46" s="12">
        <v>5.0000000000000001E-3</v>
      </c>
      <c r="C46" s="12">
        <v>13347</v>
      </c>
      <c r="D46" s="83">
        <v>53310.7</v>
      </c>
      <c r="E46" s="15">
        <v>2261387.42</v>
      </c>
      <c r="F46" s="15">
        <v>2177613.4700000002</v>
      </c>
      <c r="G46" s="83">
        <v>2.2999999999999998</v>
      </c>
      <c r="H46" s="9">
        <f xml:space="preserve"> E46/$E$46</f>
        <v>1</v>
      </c>
      <c r="I46" s="9">
        <f>F46/$F$46</f>
        <v>1</v>
      </c>
    </row>
    <row r="47" spans="1:9" x14ac:dyDescent="0.35">
      <c r="A47" s="12">
        <v>1</v>
      </c>
      <c r="B47" s="12">
        <v>8.0000000000000002E-3</v>
      </c>
      <c r="C47" s="12">
        <v>13691.1</v>
      </c>
      <c r="D47" s="83">
        <v>59413.9</v>
      </c>
      <c r="E47" s="15">
        <v>2273096.31</v>
      </c>
      <c r="F47" s="15">
        <v>2220017.71</v>
      </c>
      <c r="G47" s="83">
        <v>2.7</v>
      </c>
      <c r="H47" s="9">
        <f t="shared" ref="H47:H110" si="2" xml:space="preserve"> E47/$E$46</f>
        <v>1.0051777461466556</v>
      </c>
      <c r="I47" s="9">
        <f t="shared" ref="I47:I110" si="3">F47/$F$46</f>
        <v>1.0194728038672538</v>
      </c>
    </row>
    <row r="48" spans="1:9" x14ac:dyDescent="0.35">
      <c r="A48" s="12">
        <v>1</v>
      </c>
      <c r="B48" s="12">
        <v>0.01</v>
      </c>
      <c r="C48" s="12">
        <v>13940.8</v>
      </c>
      <c r="D48" s="83">
        <v>62395.6</v>
      </c>
      <c r="E48" s="15">
        <v>2281593.21</v>
      </c>
      <c r="F48" s="15">
        <v>2240734.1800000002</v>
      </c>
      <c r="G48" s="83">
        <v>2.9</v>
      </c>
      <c r="H48" s="9">
        <f t="shared" si="2"/>
        <v>1.008935129744376</v>
      </c>
      <c r="I48" s="9">
        <f t="shared" si="3"/>
        <v>1.0289861864236172</v>
      </c>
    </row>
    <row r="49" spans="1:9" x14ac:dyDescent="0.35">
      <c r="A49" s="12">
        <v>1</v>
      </c>
      <c r="B49" s="12">
        <v>0.02</v>
      </c>
      <c r="C49" s="12">
        <v>15440</v>
      </c>
      <c r="D49" s="83">
        <v>71437.2</v>
      </c>
      <c r="E49" s="15">
        <v>2332605.52</v>
      </c>
      <c r="F49" s="15">
        <v>2303554.04</v>
      </c>
      <c r="G49" s="83">
        <v>3.3</v>
      </c>
      <c r="H49" s="9">
        <f t="shared" si="2"/>
        <v>1.0314930999306613</v>
      </c>
      <c r="I49" s="9">
        <f t="shared" si="3"/>
        <v>1.0578342170155661</v>
      </c>
    </row>
    <row r="50" spans="1:9" x14ac:dyDescent="0.35">
      <c r="A50" s="12">
        <v>1</v>
      </c>
      <c r="B50" s="12">
        <v>0.05</v>
      </c>
      <c r="C50" s="12">
        <v>19730.900000000001</v>
      </c>
      <c r="D50" s="83">
        <v>84099.199999999997</v>
      </c>
      <c r="E50" s="15">
        <v>2478614.31</v>
      </c>
      <c r="F50" s="15">
        <v>2391527.9700000002</v>
      </c>
      <c r="G50" s="83">
        <v>3.8</v>
      </c>
      <c r="H50" s="9">
        <f t="shared" si="2"/>
        <v>1.0960591219703522</v>
      </c>
      <c r="I50" s="9">
        <f t="shared" si="3"/>
        <v>1.0982334573821313</v>
      </c>
    </row>
    <row r="51" spans="1:9" x14ac:dyDescent="0.35">
      <c r="A51" s="12">
        <v>1</v>
      </c>
      <c r="B51" s="12">
        <v>0.1</v>
      </c>
      <c r="C51" s="12">
        <v>24986.1</v>
      </c>
      <c r="D51" s="83">
        <v>93709.7</v>
      </c>
      <c r="E51" s="15">
        <v>2657438.94</v>
      </c>
      <c r="F51" s="15">
        <v>2458300.48</v>
      </c>
      <c r="G51" s="83">
        <v>4</v>
      </c>
      <c r="H51" s="9">
        <f t="shared" si="2"/>
        <v>1.1751365186244824</v>
      </c>
      <c r="I51" s="9">
        <f t="shared" si="3"/>
        <v>1.1288966172678936</v>
      </c>
    </row>
    <row r="52" spans="1:9" x14ac:dyDescent="0.35">
      <c r="A52" s="12">
        <v>1</v>
      </c>
      <c r="B52" s="12">
        <v>0.5</v>
      </c>
      <c r="C52" s="12">
        <v>44572.1</v>
      </c>
      <c r="D52" s="83">
        <v>115592.6</v>
      </c>
      <c r="E52" s="15">
        <v>3323904.35</v>
      </c>
      <c r="F52" s="15">
        <v>2610340.02</v>
      </c>
      <c r="G52" s="83">
        <v>4.5</v>
      </c>
      <c r="H52" s="9">
        <f t="shared" si="2"/>
        <v>1.4698517912512312</v>
      </c>
      <c r="I52" s="9">
        <f t="shared" si="3"/>
        <v>1.1987159594489465</v>
      </c>
    </row>
    <row r="53" spans="1:9" x14ac:dyDescent="0.35">
      <c r="A53" s="12">
        <v>1</v>
      </c>
      <c r="B53" s="12">
        <v>1</v>
      </c>
      <c r="C53" s="12">
        <v>55916.6</v>
      </c>
      <c r="D53" s="83">
        <v>125814.9</v>
      </c>
      <c r="E53" s="15">
        <v>3709933.22</v>
      </c>
      <c r="F53" s="15">
        <v>2681363.2400000002</v>
      </c>
      <c r="G53" s="83">
        <v>4.5999999999999996</v>
      </c>
      <c r="H53" s="9">
        <f t="shared" si="2"/>
        <v>1.6405562298564482</v>
      </c>
      <c r="I53" s="9">
        <f t="shared" si="3"/>
        <v>1.2313311232410773</v>
      </c>
    </row>
    <row r="54" spans="1:9" x14ac:dyDescent="0.35">
      <c r="A54" s="12">
        <v>1</v>
      </c>
      <c r="B54" s="12">
        <v>2</v>
      </c>
      <c r="C54" s="12">
        <v>68383.8</v>
      </c>
      <c r="D54" s="83">
        <v>136071.29999999999</v>
      </c>
      <c r="E54" s="15">
        <v>4134164.96</v>
      </c>
      <c r="F54" s="15">
        <v>2752623.37</v>
      </c>
      <c r="G54" s="83">
        <v>4.7</v>
      </c>
      <c r="H54" s="9">
        <f t="shared" si="2"/>
        <v>1.8281542222429097</v>
      </c>
      <c r="I54" s="9">
        <f t="shared" si="3"/>
        <v>1.2640550804454749</v>
      </c>
    </row>
    <row r="55" spans="1:9" x14ac:dyDescent="0.35">
      <c r="A55" s="12">
        <v>1</v>
      </c>
      <c r="B55" s="12">
        <v>5</v>
      </c>
      <c r="C55" s="12">
        <v>85474.4</v>
      </c>
      <c r="D55" s="83">
        <v>148616.4</v>
      </c>
      <c r="E55" s="15">
        <v>4715718.3600000003</v>
      </c>
      <c r="F55" s="15">
        <v>2834464.73</v>
      </c>
      <c r="G55" s="83">
        <v>4.8</v>
      </c>
      <c r="H55" s="9">
        <f t="shared" si="2"/>
        <v>2.0853208602354392</v>
      </c>
      <c r="I55" s="9">
        <f t="shared" si="3"/>
        <v>1.301638132317394</v>
      </c>
    </row>
    <row r="56" spans="1:9" x14ac:dyDescent="0.35">
      <c r="A56" s="12">
        <v>1</v>
      </c>
      <c r="B56" s="12">
        <v>10</v>
      </c>
      <c r="C56" s="12">
        <v>98205.7</v>
      </c>
      <c r="D56" s="83">
        <v>158604.6</v>
      </c>
      <c r="E56" s="15">
        <v>5148937.17</v>
      </c>
      <c r="F56" s="15">
        <v>2909181.81</v>
      </c>
      <c r="G56" s="83">
        <v>4.9000000000000004</v>
      </c>
      <c r="H56" s="9">
        <f t="shared" si="2"/>
        <v>2.276892992532876</v>
      </c>
      <c r="I56" s="9">
        <f t="shared" si="3"/>
        <v>1.3359495842942226</v>
      </c>
    </row>
    <row r="57" spans="1:9" x14ac:dyDescent="0.35">
      <c r="A57" s="12">
        <v>2</v>
      </c>
      <c r="B57" s="12">
        <v>5.0000000000000001E-3</v>
      </c>
      <c r="C57" s="12">
        <v>7700.2</v>
      </c>
      <c r="D57" s="83">
        <v>31971.7</v>
      </c>
      <c r="E57" s="15">
        <v>2069236.43</v>
      </c>
      <c r="F57" s="15">
        <v>2029352.87</v>
      </c>
      <c r="G57" s="83">
        <v>1.9</v>
      </c>
      <c r="H57" s="9">
        <f t="shared" si="2"/>
        <v>0.91502960160625635</v>
      </c>
      <c r="I57" s="9">
        <f t="shared" si="3"/>
        <v>0.93191601629833776</v>
      </c>
    </row>
    <row r="58" spans="1:9" x14ac:dyDescent="0.35">
      <c r="A58" s="12">
        <v>2</v>
      </c>
      <c r="B58" s="12">
        <v>8.0000000000000002E-3</v>
      </c>
      <c r="C58" s="12">
        <v>7849.4</v>
      </c>
      <c r="D58" s="83">
        <v>35008.5</v>
      </c>
      <c r="E58" s="15">
        <v>2074314.28</v>
      </c>
      <c r="F58" s="15">
        <v>2050452.16</v>
      </c>
      <c r="G58" s="83">
        <v>2.2999999999999998</v>
      </c>
      <c r="H58" s="9">
        <f t="shared" si="2"/>
        <v>0.9172750593969432</v>
      </c>
      <c r="I58" s="9">
        <f t="shared" si="3"/>
        <v>0.9416051968120861</v>
      </c>
    </row>
    <row r="59" spans="1:9" x14ac:dyDescent="0.35">
      <c r="A59" s="12">
        <v>2</v>
      </c>
      <c r="B59" s="12">
        <v>0.01</v>
      </c>
      <c r="C59" s="12">
        <v>7970.3</v>
      </c>
      <c r="D59" s="83">
        <v>36488.400000000001</v>
      </c>
      <c r="E59" s="15">
        <v>2078429.15</v>
      </c>
      <c r="F59" s="15">
        <v>2060734.32</v>
      </c>
      <c r="G59" s="83">
        <v>2.4</v>
      </c>
      <c r="H59" s="9">
        <f t="shared" si="2"/>
        <v>0.91909468126430105</v>
      </c>
      <c r="I59" s="9">
        <f t="shared" si="3"/>
        <v>0.94632695305654946</v>
      </c>
    </row>
    <row r="60" spans="1:9" x14ac:dyDescent="0.35">
      <c r="A60" s="12">
        <v>2</v>
      </c>
      <c r="B60" s="12">
        <v>0.02</v>
      </c>
      <c r="C60" s="12">
        <v>8757.2999999999993</v>
      </c>
      <c r="D60" s="83">
        <v>41177.1</v>
      </c>
      <c r="E60" s="15">
        <v>2105210.41</v>
      </c>
      <c r="F60" s="15">
        <v>2093310.8</v>
      </c>
      <c r="G60" s="83">
        <v>2.9</v>
      </c>
      <c r="H60" s="9">
        <f t="shared" si="2"/>
        <v>0.93093752595475221</v>
      </c>
      <c r="I60" s="9">
        <f t="shared" si="3"/>
        <v>0.96128666948409347</v>
      </c>
    </row>
    <row r="61" spans="1:9" x14ac:dyDescent="0.35">
      <c r="A61" s="12">
        <v>2</v>
      </c>
      <c r="B61" s="12">
        <v>0.05</v>
      </c>
      <c r="C61" s="12">
        <v>11088.9</v>
      </c>
      <c r="D61" s="83">
        <v>47239.8</v>
      </c>
      <c r="E61" s="15">
        <v>2184549.5299999998</v>
      </c>
      <c r="F61" s="15">
        <v>2135433.65</v>
      </c>
      <c r="G61" s="83">
        <v>3.3</v>
      </c>
      <c r="H61" s="9">
        <f t="shared" si="2"/>
        <v>0.96602179293984036</v>
      </c>
      <c r="I61" s="9">
        <f t="shared" si="3"/>
        <v>0.98063025390819225</v>
      </c>
    </row>
    <row r="62" spans="1:9" x14ac:dyDescent="0.35">
      <c r="A62" s="12">
        <v>2</v>
      </c>
      <c r="B62" s="12">
        <v>0.1</v>
      </c>
      <c r="C62" s="12">
        <v>13964.3</v>
      </c>
      <c r="D62" s="83">
        <v>52106.1</v>
      </c>
      <c r="E62" s="15">
        <v>2282391.1800000002</v>
      </c>
      <c r="F62" s="15">
        <v>2169244.0699999998</v>
      </c>
      <c r="G62" s="83">
        <v>3.6</v>
      </c>
      <c r="H62" s="9">
        <f t="shared" si="2"/>
        <v>1.0092879971889117</v>
      </c>
      <c r="I62" s="9">
        <f t="shared" si="3"/>
        <v>0.99615661818991208</v>
      </c>
    </row>
    <row r="63" spans="1:9" x14ac:dyDescent="0.35">
      <c r="A63" s="12">
        <v>2</v>
      </c>
      <c r="B63" s="12">
        <v>0.5</v>
      </c>
      <c r="C63" s="12">
        <v>24655.3</v>
      </c>
      <c r="D63" s="83">
        <v>62931.8</v>
      </c>
      <c r="E63" s="15">
        <v>2646180.61</v>
      </c>
      <c r="F63" s="15">
        <v>2244459.63</v>
      </c>
      <c r="G63" s="83">
        <v>4.0999999999999996</v>
      </c>
      <c r="H63" s="9">
        <f t="shared" si="2"/>
        <v>1.1701580129954026</v>
      </c>
      <c r="I63" s="9">
        <f t="shared" si="3"/>
        <v>1.0306969813150539</v>
      </c>
    </row>
    <row r="64" spans="1:9" x14ac:dyDescent="0.35">
      <c r="A64" s="12">
        <v>2</v>
      </c>
      <c r="B64" s="12">
        <v>1</v>
      </c>
      <c r="C64" s="12">
        <v>30812.7</v>
      </c>
      <c r="D64" s="83">
        <v>67936.800000000003</v>
      </c>
      <c r="E64" s="15">
        <v>2855705.1</v>
      </c>
      <c r="F64" s="15">
        <v>2279233.7200000002</v>
      </c>
      <c r="G64" s="83">
        <v>4.2</v>
      </c>
      <c r="H64" s="9">
        <f t="shared" si="2"/>
        <v>1.2628110843563463</v>
      </c>
      <c r="I64" s="9">
        <f t="shared" si="3"/>
        <v>1.0466658805155169</v>
      </c>
    </row>
    <row r="65" spans="1:9" x14ac:dyDescent="0.35">
      <c r="A65" s="12">
        <v>2</v>
      </c>
      <c r="B65" s="12">
        <v>2</v>
      </c>
      <c r="C65" s="12">
        <v>37549.699999999997</v>
      </c>
      <c r="D65" s="83">
        <v>72928.100000000006</v>
      </c>
      <c r="E65" s="15">
        <v>3084947.99</v>
      </c>
      <c r="F65" s="15">
        <v>2313912.62</v>
      </c>
      <c r="G65" s="83">
        <v>4.3</v>
      </c>
      <c r="H65" s="9">
        <f t="shared" si="2"/>
        <v>1.3641837584822154</v>
      </c>
      <c r="I65" s="9">
        <f t="shared" si="3"/>
        <v>1.0625910667240683</v>
      </c>
    </row>
    <row r="66" spans="1:9" x14ac:dyDescent="0.35">
      <c r="A66" s="12">
        <v>2</v>
      </c>
      <c r="B66" s="12">
        <v>5</v>
      </c>
      <c r="C66" s="12">
        <v>46732.7</v>
      </c>
      <c r="D66" s="83">
        <v>79974.399999999994</v>
      </c>
      <c r="E66" s="15">
        <v>3397426.71</v>
      </c>
      <c r="F66" s="15">
        <v>2362869.4</v>
      </c>
      <c r="G66" s="83">
        <v>4.5</v>
      </c>
      <c r="H66" s="9">
        <f t="shared" si="2"/>
        <v>1.5023638497113423</v>
      </c>
      <c r="I66" s="9">
        <f t="shared" si="3"/>
        <v>1.0850729170039528</v>
      </c>
    </row>
    <row r="67" spans="1:9" x14ac:dyDescent="0.35">
      <c r="A67" s="12">
        <v>2</v>
      </c>
      <c r="B67" s="12">
        <v>10</v>
      </c>
      <c r="C67" s="12">
        <v>53526.2</v>
      </c>
      <c r="D67" s="83">
        <v>85090.3</v>
      </c>
      <c r="E67" s="15">
        <v>3628594.16</v>
      </c>
      <c r="F67" s="15">
        <v>2398414.0099999998</v>
      </c>
      <c r="G67" s="83">
        <v>4.5999999999999996</v>
      </c>
      <c r="H67" s="9">
        <f t="shared" si="2"/>
        <v>1.6045875765949031</v>
      </c>
      <c r="I67" s="9">
        <f t="shared" si="3"/>
        <v>1.1013956531045885</v>
      </c>
    </row>
    <row r="68" spans="1:9" x14ac:dyDescent="0.35">
      <c r="A68" s="12">
        <v>5</v>
      </c>
      <c r="B68" s="12">
        <v>5.0000000000000001E-3</v>
      </c>
      <c r="C68" s="12">
        <v>4312</v>
      </c>
      <c r="D68" s="83">
        <v>19177.8</v>
      </c>
      <c r="E68" s="15">
        <v>1953945.9</v>
      </c>
      <c r="F68" s="15">
        <v>1940462.52</v>
      </c>
      <c r="G68" s="83">
        <v>1.3</v>
      </c>
      <c r="H68" s="9">
        <f t="shared" si="2"/>
        <v>0.86404739087122007</v>
      </c>
      <c r="I68" s="9">
        <f t="shared" si="3"/>
        <v>0.8910959390786648</v>
      </c>
    </row>
    <row r="69" spans="1:9" x14ac:dyDescent="0.35">
      <c r="A69" s="12">
        <v>5</v>
      </c>
      <c r="B69" s="12">
        <v>8.0000000000000002E-3</v>
      </c>
      <c r="C69" s="12">
        <v>4344.3</v>
      </c>
      <c r="D69" s="83">
        <v>20388.2</v>
      </c>
      <c r="E69" s="15">
        <v>1955044.71</v>
      </c>
      <c r="F69" s="15">
        <v>1948872.22</v>
      </c>
      <c r="G69" s="83">
        <v>1.6</v>
      </c>
      <c r="H69" s="9">
        <f t="shared" si="2"/>
        <v>0.86453329169046145</v>
      </c>
      <c r="I69" s="9">
        <f t="shared" si="3"/>
        <v>0.89495782738706142</v>
      </c>
    </row>
    <row r="70" spans="1:9" x14ac:dyDescent="0.35">
      <c r="A70" s="12">
        <v>5</v>
      </c>
      <c r="B70" s="12">
        <v>0.01</v>
      </c>
      <c r="C70" s="12">
        <v>4388</v>
      </c>
      <c r="D70" s="83">
        <v>20976.799999999999</v>
      </c>
      <c r="E70" s="15">
        <v>1956530.86</v>
      </c>
      <c r="F70" s="15">
        <v>1952961.74</v>
      </c>
      <c r="G70" s="83">
        <v>1.7</v>
      </c>
      <c r="H70" s="9">
        <f t="shared" si="2"/>
        <v>0.86519047673839111</v>
      </c>
      <c r="I70" s="9">
        <f t="shared" si="3"/>
        <v>0.89683580989237721</v>
      </c>
    </row>
    <row r="71" spans="1:9" x14ac:dyDescent="0.35">
      <c r="A71" s="12">
        <v>5</v>
      </c>
      <c r="B71" s="12">
        <v>0.02</v>
      </c>
      <c r="C71" s="12">
        <v>4747.8</v>
      </c>
      <c r="D71" s="83">
        <v>22833.8</v>
      </c>
      <c r="E71" s="15">
        <v>1968773.35</v>
      </c>
      <c r="F71" s="15">
        <v>1965863.93</v>
      </c>
      <c r="G71" s="83">
        <v>2.1</v>
      </c>
      <c r="H71" s="9">
        <f t="shared" si="2"/>
        <v>0.87060418422244523</v>
      </c>
      <c r="I71" s="9">
        <f t="shared" si="3"/>
        <v>0.90276073191262896</v>
      </c>
    </row>
    <row r="72" spans="1:9" x14ac:dyDescent="0.35">
      <c r="A72" s="12">
        <v>5</v>
      </c>
      <c r="B72" s="12">
        <v>0.05</v>
      </c>
      <c r="C72" s="12">
        <v>5903.8</v>
      </c>
      <c r="D72" s="83">
        <v>25335.8</v>
      </c>
      <c r="E72" s="15">
        <v>2008110.8</v>
      </c>
      <c r="F72" s="15">
        <v>1983247.5</v>
      </c>
      <c r="G72" s="83">
        <v>2.5</v>
      </c>
      <c r="H72" s="9">
        <f t="shared" si="2"/>
        <v>0.88799945654601731</v>
      </c>
      <c r="I72" s="9">
        <f t="shared" si="3"/>
        <v>0.91074358572919734</v>
      </c>
    </row>
    <row r="73" spans="1:9" x14ac:dyDescent="0.35">
      <c r="A73" s="12">
        <v>5</v>
      </c>
      <c r="B73" s="12">
        <v>0.1</v>
      </c>
      <c r="C73" s="12">
        <v>7351.2</v>
      </c>
      <c r="D73" s="83">
        <v>27253.3</v>
      </c>
      <c r="E73" s="15">
        <v>2057362.86</v>
      </c>
      <c r="F73" s="15">
        <v>1996570.04</v>
      </c>
      <c r="G73" s="83">
        <v>2.8</v>
      </c>
      <c r="H73" s="9">
        <f xml:space="preserve"> E73/$E$46</f>
        <v>0.90977903290892115</v>
      </c>
      <c r="I73" s="9">
        <f t="shared" si="3"/>
        <v>0.91686154017039578</v>
      </c>
    </row>
    <row r="74" spans="1:9" x14ac:dyDescent="0.35">
      <c r="A74" s="12">
        <v>5</v>
      </c>
      <c r="B74" s="12">
        <v>0.5</v>
      </c>
      <c r="C74" s="12">
        <v>12705.2</v>
      </c>
      <c r="D74" s="83">
        <v>31554.799999999999</v>
      </c>
      <c r="E74" s="15">
        <v>2239546.44</v>
      </c>
      <c r="F74" s="15">
        <v>2026456.31</v>
      </c>
      <c r="G74" s="83">
        <v>3.3</v>
      </c>
      <c r="H74" s="9">
        <f xml:space="preserve"> E74/$E$46</f>
        <v>0.99034177876517948</v>
      </c>
      <c r="I74" s="9">
        <f t="shared" si="3"/>
        <v>0.9305858628804311</v>
      </c>
    </row>
    <row r="75" spans="1:9" x14ac:dyDescent="0.35">
      <c r="A75" s="12">
        <v>5</v>
      </c>
      <c r="B75" s="12">
        <v>1</v>
      </c>
      <c r="C75" s="12">
        <v>15750.4</v>
      </c>
      <c r="D75" s="83">
        <v>33552.400000000001</v>
      </c>
      <c r="E75" s="15">
        <v>2343168.36</v>
      </c>
      <c r="F75" s="15">
        <v>2040335.37</v>
      </c>
      <c r="G75" s="83">
        <v>3.4</v>
      </c>
      <c r="H75" s="9">
        <f t="shared" si="2"/>
        <v>1.0361640554275304</v>
      </c>
      <c r="I75" s="9">
        <f t="shared" si="3"/>
        <v>0.93695938150125413</v>
      </c>
    </row>
    <row r="76" spans="1:9" x14ac:dyDescent="0.35">
      <c r="A76" s="12">
        <v>5</v>
      </c>
      <c r="B76" s="12">
        <v>2</v>
      </c>
      <c r="C76" s="12">
        <v>19049.2</v>
      </c>
      <c r="D76" s="83">
        <v>35679.800000000003</v>
      </c>
      <c r="E76" s="15">
        <v>2455417.46</v>
      </c>
      <c r="F76" s="15">
        <v>2055116.27</v>
      </c>
      <c r="G76" s="83">
        <v>3.6</v>
      </c>
      <c r="H76" s="9">
        <f t="shared" si="2"/>
        <v>1.08580132633797</v>
      </c>
      <c r="I76" s="9">
        <f t="shared" si="3"/>
        <v>0.94374704157207467</v>
      </c>
    </row>
    <row r="77" spans="1:9" x14ac:dyDescent="0.35">
      <c r="A77" s="12">
        <v>5</v>
      </c>
      <c r="B77" s="12">
        <v>5</v>
      </c>
      <c r="C77" s="12">
        <v>23487.7</v>
      </c>
      <c r="D77" s="83">
        <v>38377.199999999997</v>
      </c>
      <c r="E77" s="15">
        <v>2606451.65</v>
      </c>
      <c r="F77" s="15">
        <v>2073857.45</v>
      </c>
      <c r="G77" s="83">
        <v>3.8</v>
      </c>
      <c r="H77" s="9">
        <f t="shared" si="2"/>
        <v>1.152589612442436</v>
      </c>
      <c r="I77" s="9">
        <f t="shared" si="3"/>
        <v>0.95235333477249284</v>
      </c>
    </row>
    <row r="78" spans="1:9" x14ac:dyDescent="0.35">
      <c r="A78" s="12">
        <v>5</v>
      </c>
      <c r="B78" s="12">
        <v>10</v>
      </c>
      <c r="C78" s="12">
        <v>26718.5</v>
      </c>
      <c r="D78" s="83">
        <v>40423.1</v>
      </c>
      <c r="E78" s="15">
        <v>2716388.49</v>
      </c>
      <c r="F78" s="15">
        <v>2088072.1</v>
      </c>
      <c r="G78" s="83">
        <v>3.9</v>
      </c>
      <c r="H78" s="9">
        <f t="shared" si="2"/>
        <v>1.2012043871721902</v>
      </c>
      <c r="I78" s="9">
        <f t="shared" si="3"/>
        <v>0.95888096246943211</v>
      </c>
    </row>
    <row r="79" spans="1:9" x14ac:dyDescent="0.35">
      <c r="A79" s="12">
        <v>10</v>
      </c>
      <c r="B79" s="12">
        <v>5.0000000000000001E-3</v>
      </c>
      <c r="C79" s="12">
        <v>3182.6</v>
      </c>
      <c r="D79" s="83">
        <v>14914.7</v>
      </c>
      <c r="E79" s="15">
        <v>1915515.84</v>
      </c>
      <c r="F79" s="15">
        <v>1910843.05</v>
      </c>
      <c r="G79" s="83">
        <v>0.8</v>
      </c>
      <c r="H79" s="9">
        <f t="shared" si="2"/>
        <v>0.84705337221695531</v>
      </c>
      <c r="I79" s="9">
        <f t="shared" si="3"/>
        <v>0.87749413581649083</v>
      </c>
    </row>
    <row r="80" spans="1:9" x14ac:dyDescent="0.35">
      <c r="A80" s="12">
        <v>10</v>
      </c>
      <c r="B80" s="12">
        <v>8.0000000000000002E-3</v>
      </c>
      <c r="C80" s="12">
        <v>3176</v>
      </c>
      <c r="D80" s="83">
        <v>15519.7</v>
      </c>
      <c r="E80" s="15">
        <v>1915288.3</v>
      </c>
      <c r="F80" s="15">
        <v>1915046.51</v>
      </c>
      <c r="G80" s="83">
        <v>1</v>
      </c>
      <c r="H80" s="9">
        <f t="shared" si="2"/>
        <v>0.84695275257169345</v>
      </c>
      <c r="I80" s="9">
        <f t="shared" si="3"/>
        <v>0.87942444165722389</v>
      </c>
    </row>
    <row r="81" spans="1:9" x14ac:dyDescent="0.35">
      <c r="A81" s="12">
        <v>10</v>
      </c>
      <c r="B81" s="12">
        <v>0.01</v>
      </c>
      <c r="C81" s="12">
        <v>3193.9</v>
      </c>
      <c r="D81" s="83">
        <v>15813.6</v>
      </c>
      <c r="E81" s="15">
        <v>1915898.32</v>
      </c>
      <c r="F81" s="15">
        <v>1917088.49</v>
      </c>
      <c r="G81" s="83">
        <v>1.1000000000000001</v>
      </c>
      <c r="H81" s="9">
        <f t="shared" si="2"/>
        <v>0.84722250732251803</v>
      </c>
      <c r="I81" s="9">
        <f t="shared" si="3"/>
        <v>0.88036215628295122</v>
      </c>
    </row>
    <row r="82" spans="1:9" x14ac:dyDescent="0.35">
      <c r="A82" s="12">
        <v>10</v>
      </c>
      <c r="B82" s="12">
        <v>0.02</v>
      </c>
      <c r="C82" s="12">
        <v>3411.2</v>
      </c>
      <c r="D82" s="83">
        <v>16740.099999999999</v>
      </c>
      <c r="E82" s="15">
        <v>1923293.98</v>
      </c>
      <c r="F82" s="15">
        <v>1923525.69</v>
      </c>
      <c r="G82" s="83">
        <v>1.4</v>
      </c>
      <c r="H82" s="9">
        <f t="shared" si="2"/>
        <v>0.85049291553943462</v>
      </c>
      <c r="I82" s="9">
        <f t="shared" si="3"/>
        <v>0.88331823645451635</v>
      </c>
    </row>
    <row r="83" spans="1:9" x14ac:dyDescent="0.35">
      <c r="A83" s="12">
        <v>10</v>
      </c>
      <c r="B83" s="12">
        <v>0.05</v>
      </c>
      <c r="C83" s="12">
        <v>4175.3999999999996</v>
      </c>
      <c r="D83" s="83">
        <v>17984.5</v>
      </c>
      <c r="E83" s="15">
        <v>1949297.78</v>
      </c>
      <c r="F83" s="15">
        <v>1932171.62</v>
      </c>
      <c r="G83" s="83">
        <v>1.7</v>
      </c>
      <c r="H83" s="9">
        <f t="shared" si="2"/>
        <v>0.86199196243870502</v>
      </c>
      <c r="I83" s="9">
        <f t="shared" si="3"/>
        <v>0.88728860590672221</v>
      </c>
    </row>
    <row r="84" spans="1:9" x14ac:dyDescent="0.35">
      <c r="A84" s="12">
        <v>10</v>
      </c>
      <c r="B84" s="12">
        <v>0.1</v>
      </c>
      <c r="C84" s="12">
        <v>5146.8</v>
      </c>
      <c r="D84" s="83">
        <v>18934.099999999999</v>
      </c>
      <c r="E84" s="15">
        <v>1982353.31</v>
      </c>
      <c r="F84" s="15">
        <v>1938769.32</v>
      </c>
      <c r="G84" s="83">
        <v>2</v>
      </c>
      <c r="H84" s="9">
        <f t="shared" si="2"/>
        <v>0.87660932950621973</v>
      </c>
      <c r="I84" s="9">
        <f t="shared" si="3"/>
        <v>0.89031839061869866</v>
      </c>
    </row>
    <row r="85" spans="1:9" x14ac:dyDescent="0.35">
      <c r="A85" s="12">
        <v>10</v>
      </c>
      <c r="B85" s="12">
        <v>0.5</v>
      </c>
      <c r="C85" s="12">
        <v>8721.7999999999993</v>
      </c>
      <c r="D85" s="83">
        <v>21139.8</v>
      </c>
      <c r="E85" s="15">
        <v>2104001.48</v>
      </c>
      <c r="F85" s="15">
        <v>1954094.24</v>
      </c>
      <c r="G85" s="83">
        <v>2.5</v>
      </c>
      <c r="H85" s="9">
        <f t="shared" si="2"/>
        <v>0.93040292936625602</v>
      </c>
      <c r="I85" s="9">
        <f t="shared" si="3"/>
        <v>0.89735587464013977</v>
      </c>
    </row>
    <row r="86" spans="1:9" x14ac:dyDescent="0.35">
      <c r="A86" s="12">
        <v>10</v>
      </c>
      <c r="B86" s="12">
        <v>1</v>
      </c>
      <c r="C86" s="12">
        <v>10729.6</v>
      </c>
      <c r="D86" s="83">
        <v>22160.1</v>
      </c>
      <c r="E86" s="15">
        <v>2172322.67</v>
      </c>
      <c r="F86" s="15">
        <v>1961183.15</v>
      </c>
      <c r="G86" s="83">
        <v>2.6</v>
      </c>
      <c r="H86" s="9">
        <f t="shared" si="2"/>
        <v>0.96061499714188736</v>
      </c>
      <c r="I86" s="9">
        <f t="shared" si="3"/>
        <v>0.90061123198324067</v>
      </c>
    </row>
    <row r="87" spans="1:9" x14ac:dyDescent="0.35">
      <c r="A87" s="12">
        <v>10</v>
      </c>
      <c r="B87" s="12">
        <v>2</v>
      </c>
      <c r="C87" s="12">
        <v>12882.3</v>
      </c>
      <c r="D87" s="83">
        <v>23183.8</v>
      </c>
      <c r="E87" s="15">
        <v>2245574.06</v>
      </c>
      <c r="F87" s="15">
        <v>1968295.68</v>
      </c>
      <c r="G87" s="83">
        <v>2.8</v>
      </c>
      <c r="H87" s="9">
        <f t="shared" si="2"/>
        <v>0.9930072309325928</v>
      </c>
      <c r="I87" s="9">
        <f t="shared" si="3"/>
        <v>0.90387743606306759</v>
      </c>
    </row>
    <row r="88" spans="1:9" x14ac:dyDescent="0.35">
      <c r="A88" s="12">
        <v>10</v>
      </c>
      <c r="B88" s="12">
        <v>5</v>
      </c>
      <c r="C88" s="12">
        <v>15739.4</v>
      </c>
      <c r="D88" s="83">
        <v>24469.8</v>
      </c>
      <c r="E88" s="15">
        <v>2342793.1800000002</v>
      </c>
      <c r="F88" s="15">
        <v>1977230.65</v>
      </c>
      <c r="G88" s="83">
        <v>2.9</v>
      </c>
      <c r="H88" s="9">
        <f t="shared" si="2"/>
        <v>1.03599814842872</v>
      </c>
      <c r="I88" s="9">
        <f t="shared" si="3"/>
        <v>0.90798053797857881</v>
      </c>
    </row>
    <row r="89" spans="1:9" x14ac:dyDescent="0.35">
      <c r="A89" s="12">
        <v>10</v>
      </c>
      <c r="B89" s="12">
        <v>10</v>
      </c>
      <c r="C89" s="12">
        <v>17782.599999999999</v>
      </c>
      <c r="D89" s="83">
        <v>25474.799999999999</v>
      </c>
      <c r="E89" s="15">
        <v>2412319.8199999998</v>
      </c>
      <c r="F89" s="15">
        <v>1984213.26</v>
      </c>
      <c r="G89" s="83">
        <v>3.1</v>
      </c>
      <c r="H89" s="9">
        <f t="shared" si="2"/>
        <v>1.0667432739145599</v>
      </c>
      <c r="I89" s="9">
        <f t="shared" si="3"/>
        <v>0.91118708041422969</v>
      </c>
    </row>
    <row r="90" spans="1:9" x14ac:dyDescent="0.35">
      <c r="A90" s="12">
        <v>20</v>
      </c>
      <c r="B90" s="12">
        <v>5.0000000000000001E-3</v>
      </c>
      <c r="C90" s="12">
        <v>2618</v>
      </c>
      <c r="D90" s="83">
        <v>12783.3</v>
      </c>
      <c r="E90" s="15">
        <v>1896300.81</v>
      </c>
      <c r="F90" s="15">
        <v>1896034.36</v>
      </c>
      <c r="G90" s="83">
        <v>0.5</v>
      </c>
      <c r="H90" s="9">
        <f t="shared" si="2"/>
        <v>0.83855636288982283</v>
      </c>
      <c r="I90" s="9">
        <f t="shared" si="3"/>
        <v>0.87069371406854856</v>
      </c>
    </row>
    <row r="91" spans="1:9" x14ac:dyDescent="0.35">
      <c r="A91" s="12">
        <v>20</v>
      </c>
      <c r="B91" s="12">
        <v>8.0000000000000002E-3</v>
      </c>
      <c r="C91" s="12">
        <v>2591.8000000000002</v>
      </c>
      <c r="D91" s="83">
        <v>13085.8</v>
      </c>
      <c r="E91" s="15">
        <v>1895410.1</v>
      </c>
      <c r="F91" s="15">
        <v>1898136.09</v>
      </c>
      <c r="G91" s="83">
        <v>0.6</v>
      </c>
      <c r="H91" s="9">
        <f t="shared" si="2"/>
        <v>0.83816248522334136</v>
      </c>
      <c r="I91" s="9">
        <f t="shared" si="3"/>
        <v>0.87165886698891515</v>
      </c>
    </row>
    <row r="92" spans="1:9" x14ac:dyDescent="0.35">
      <c r="A92" s="12">
        <v>20</v>
      </c>
      <c r="B92" s="12">
        <v>0.01</v>
      </c>
      <c r="C92" s="12">
        <v>2596.8000000000002</v>
      </c>
      <c r="D92" s="83">
        <v>13232.8</v>
      </c>
      <c r="E92" s="15">
        <v>1895581.71</v>
      </c>
      <c r="F92" s="15">
        <v>1899157.43</v>
      </c>
      <c r="G92" s="83">
        <v>0.7</v>
      </c>
      <c r="H92" s="9">
        <f t="shared" si="2"/>
        <v>0.83823837226440401</v>
      </c>
      <c r="I92" s="9">
        <f t="shared" si="3"/>
        <v>0.87212788502819083</v>
      </c>
    </row>
    <row r="93" spans="1:9" x14ac:dyDescent="0.35">
      <c r="A93" s="12">
        <v>20</v>
      </c>
      <c r="B93" s="12">
        <v>0.02</v>
      </c>
      <c r="C93" s="12">
        <v>2743</v>
      </c>
      <c r="D93" s="83">
        <v>13695.8</v>
      </c>
      <c r="E93" s="15">
        <v>1900554.65</v>
      </c>
      <c r="F93" s="15">
        <v>1902374.29</v>
      </c>
      <c r="G93" s="83">
        <v>0.9</v>
      </c>
      <c r="H93" s="9">
        <f t="shared" si="2"/>
        <v>0.84043743818120287</v>
      </c>
      <c r="I93" s="9">
        <f t="shared" si="3"/>
        <v>0.87360512607409613</v>
      </c>
    </row>
    <row r="94" spans="1:9" x14ac:dyDescent="0.35">
      <c r="A94" s="12">
        <v>20</v>
      </c>
      <c r="B94" s="12">
        <v>0.05</v>
      </c>
      <c r="C94" s="12">
        <v>3311.2</v>
      </c>
      <c r="D94" s="83">
        <v>14317.4</v>
      </c>
      <c r="E94" s="15">
        <v>1919891.26</v>
      </c>
      <c r="F94" s="15">
        <v>1906693.09</v>
      </c>
      <c r="G94" s="83">
        <v>1.1000000000000001</v>
      </c>
      <c r="H94" s="9">
        <f t="shared" si="2"/>
        <v>0.84898821096298482</v>
      </c>
      <c r="I94" s="9">
        <f t="shared" si="3"/>
        <v>0.87558839815589495</v>
      </c>
    </row>
    <row r="95" spans="1:9" x14ac:dyDescent="0.35">
      <c r="A95" s="12">
        <v>20</v>
      </c>
      <c r="B95" s="12">
        <v>0.1</v>
      </c>
      <c r="C95" s="12">
        <v>4044.7</v>
      </c>
      <c r="D95" s="83">
        <v>14791.2</v>
      </c>
      <c r="E95" s="15">
        <v>1944848.36</v>
      </c>
      <c r="F95" s="15">
        <v>1909984.99</v>
      </c>
      <c r="G95" s="83">
        <v>1.3</v>
      </c>
      <c r="H95" s="9">
        <f t="shared" si="2"/>
        <v>0.86002440041874828</v>
      </c>
      <c r="I95" s="9">
        <f t="shared" si="3"/>
        <v>0.87710009894455687</v>
      </c>
    </row>
    <row r="96" spans="1:9" x14ac:dyDescent="0.35">
      <c r="A96" s="12">
        <v>20</v>
      </c>
      <c r="B96" s="12">
        <v>0.5</v>
      </c>
      <c r="C96" s="12">
        <v>6730.1</v>
      </c>
      <c r="D96" s="83">
        <v>15888.3</v>
      </c>
      <c r="E96" s="15">
        <v>2036229.18</v>
      </c>
      <c r="F96" s="15">
        <v>1917607.5</v>
      </c>
      <c r="G96" s="83">
        <v>1.6</v>
      </c>
      <c r="H96" s="9">
        <f t="shared" si="2"/>
        <v>0.90043358426394715</v>
      </c>
      <c r="I96" s="9">
        <f t="shared" si="3"/>
        <v>0.88060049518338068</v>
      </c>
    </row>
    <row r="97" spans="1:9" x14ac:dyDescent="0.35">
      <c r="A97" s="12">
        <v>20</v>
      </c>
      <c r="B97" s="12">
        <v>1</v>
      </c>
      <c r="C97" s="12">
        <v>8219.2000000000007</v>
      </c>
      <c r="D97" s="83">
        <v>16394.400000000001</v>
      </c>
      <c r="E97" s="15">
        <v>2086899.65</v>
      </c>
      <c r="F97" s="15">
        <v>1921123.82</v>
      </c>
      <c r="G97" s="83">
        <v>1.8</v>
      </c>
      <c r="H97" s="9">
        <f t="shared" si="2"/>
        <v>0.92284039061294498</v>
      </c>
      <c r="I97" s="9">
        <f t="shared" si="3"/>
        <v>0.88221525374748888</v>
      </c>
    </row>
    <row r="98" spans="1:9" x14ac:dyDescent="0.35">
      <c r="A98" s="12">
        <v>20</v>
      </c>
      <c r="B98" s="12">
        <v>2</v>
      </c>
      <c r="C98" s="12">
        <v>9798.9</v>
      </c>
      <c r="D98" s="83">
        <v>16901</v>
      </c>
      <c r="E98" s="15">
        <v>2140652.54</v>
      </c>
      <c r="F98" s="15">
        <v>1924643.61</v>
      </c>
      <c r="G98" s="83">
        <v>1.9</v>
      </c>
      <c r="H98" s="9">
        <f t="shared" si="2"/>
        <v>0.94661026282705685</v>
      </c>
      <c r="I98" s="9">
        <f t="shared" si="3"/>
        <v>0.88383160579916875</v>
      </c>
    </row>
    <row r="99" spans="1:9" x14ac:dyDescent="0.35">
      <c r="A99" s="12">
        <v>20</v>
      </c>
      <c r="B99" s="12">
        <v>5</v>
      </c>
      <c r="C99" s="12">
        <v>11865.2</v>
      </c>
      <c r="D99" s="83">
        <v>17571.400000000001</v>
      </c>
      <c r="E99" s="15">
        <v>2210964.29</v>
      </c>
      <c r="F99" s="15">
        <v>1929301.46</v>
      </c>
      <c r="G99" s="83">
        <v>2.1</v>
      </c>
      <c r="H99" s="9">
        <f t="shared" si="2"/>
        <v>0.97770256898307151</v>
      </c>
      <c r="I99" s="9">
        <f t="shared" si="3"/>
        <v>0.88597057585247196</v>
      </c>
    </row>
    <row r="100" spans="1:9" x14ac:dyDescent="0.35">
      <c r="A100" s="12">
        <v>20</v>
      </c>
      <c r="B100" s="12">
        <v>10</v>
      </c>
      <c r="C100" s="12">
        <v>13314.7</v>
      </c>
      <c r="D100" s="83">
        <v>18079.099999999999</v>
      </c>
      <c r="E100" s="15">
        <v>2260285.83</v>
      </c>
      <c r="F100" s="15">
        <v>1932828.89</v>
      </c>
      <c r="G100" s="83">
        <v>2.2000000000000002</v>
      </c>
      <c r="H100" s="9">
        <f t="shared" si="2"/>
        <v>0.99951286984695442</v>
      </c>
      <c r="I100" s="9">
        <f t="shared" si="3"/>
        <v>0.88759043633211898</v>
      </c>
    </row>
    <row r="101" spans="1:9" x14ac:dyDescent="0.35">
      <c r="A101" s="12">
        <v>50</v>
      </c>
      <c r="B101" s="12">
        <v>5.0000000000000001E-3</v>
      </c>
      <c r="C101" s="12">
        <v>2279.1</v>
      </c>
      <c r="D101" s="83">
        <v>11504.2</v>
      </c>
      <c r="E101" s="15">
        <v>1884771.86</v>
      </c>
      <c r="F101" s="15">
        <v>1887147.34</v>
      </c>
      <c r="G101" s="83">
        <v>0.2</v>
      </c>
      <c r="H101" s="9">
        <f t="shared" si="2"/>
        <v>0.8334581873635788</v>
      </c>
      <c r="I101" s="9">
        <f t="shared" si="3"/>
        <v>0.86661263167149671</v>
      </c>
    </row>
    <row r="102" spans="1:9" x14ac:dyDescent="0.35">
      <c r="A102" s="12">
        <v>50</v>
      </c>
      <c r="B102" s="12">
        <v>8.0000000000000002E-3</v>
      </c>
      <c r="C102" s="12">
        <v>2241.3000000000002</v>
      </c>
      <c r="D102" s="83">
        <v>11625.3</v>
      </c>
      <c r="E102" s="15">
        <v>1883483.38</v>
      </c>
      <c r="F102" s="15">
        <v>1887988.73</v>
      </c>
      <c r="G102" s="83">
        <v>0.3</v>
      </c>
      <c r="H102" s="9">
        <f t="shared" si="2"/>
        <v>0.83288841325561103</v>
      </c>
      <c r="I102" s="9">
        <f t="shared" si="3"/>
        <v>0.86699901337403085</v>
      </c>
    </row>
    <row r="103" spans="1:9" x14ac:dyDescent="0.35">
      <c r="A103" s="12">
        <v>50</v>
      </c>
      <c r="B103" s="12">
        <v>0.01</v>
      </c>
      <c r="C103" s="12">
        <v>2238.6</v>
      </c>
      <c r="D103" s="83">
        <v>11684.1</v>
      </c>
      <c r="E103" s="15">
        <v>1883392.02</v>
      </c>
      <c r="F103" s="15">
        <v>1888397.26</v>
      </c>
      <c r="G103" s="83">
        <v>0.3</v>
      </c>
      <c r="H103" s="9">
        <f t="shared" si="2"/>
        <v>0.83284801327850322</v>
      </c>
      <c r="I103" s="9">
        <f t="shared" si="3"/>
        <v>0.86718661783443129</v>
      </c>
    </row>
    <row r="104" spans="1:9" x14ac:dyDescent="0.35">
      <c r="A104" s="12">
        <v>50</v>
      </c>
      <c r="B104" s="12">
        <v>0.02</v>
      </c>
      <c r="C104" s="12">
        <v>2342</v>
      </c>
      <c r="D104" s="83">
        <v>11869.4</v>
      </c>
      <c r="E104" s="15">
        <v>1886910.77</v>
      </c>
      <c r="F104" s="15">
        <v>1889684.7</v>
      </c>
      <c r="G104" s="83">
        <v>0.4</v>
      </c>
      <c r="H104" s="9">
        <f t="shared" si="2"/>
        <v>0.83440402706405792</v>
      </c>
      <c r="I104" s="9">
        <f t="shared" si="3"/>
        <v>0.8677778338687443</v>
      </c>
    </row>
    <row r="105" spans="1:9" x14ac:dyDescent="0.35">
      <c r="A105" s="12">
        <v>50</v>
      </c>
      <c r="B105" s="12">
        <v>0.05</v>
      </c>
      <c r="C105" s="12">
        <v>2792.7</v>
      </c>
      <c r="D105" s="83">
        <v>12118.1</v>
      </c>
      <c r="E105" s="15">
        <v>1902247.49</v>
      </c>
      <c r="F105" s="15">
        <v>1891412.64</v>
      </c>
      <c r="G105" s="83">
        <v>0.5</v>
      </c>
      <c r="H105" s="9">
        <f t="shared" si="2"/>
        <v>0.84118602287086219</v>
      </c>
      <c r="I105" s="9">
        <f t="shared" si="3"/>
        <v>0.86857133557315835</v>
      </c>
    </row>
    <row r="106" spans="1:9" x14ac:dyDescent="0.35">
      <c r="A106" s="12">
        <v>50</v>
      </c>
      <c r="B106" s="12">
        <v>0.1</v>
      </c>
      <c r="C106" s="12">
        <v>3383.4</v>
      </c>
      <c r="D106" s="83">
        <v>12307.6</v>
      </c>
      <c r="E106" s="15">
        <v>1922345.6</v>
      </c>
      <c r="F106" s="15">
        <v>1892729.26</v>
      </c>
      <c r="G106" s="83">
        <v>0.6</v>
      </c>
      <c r="H106" s="9">
        <f t="shared" si="2"/>
        <v>0.85007353582961032</v>
      </c>
      <c r="I106" s="9">
        <f t="shared" si="3"/>
        <v>0.86917595159805827</v>
      </c>
    </row>
    <row r="107" spans="1:9" x14ac:dyDescent="0.35">
      <c r="A107" s="12">
        <v>50</v>
      </c>
      <c r="B107" s="12">
        <v>0.5</v>
      </c>
      <c r="C107" s="12">
        <v>5535.1</v>
      </c>
      <c r="D107" s="83">
        <v>12746.3</v>
      </c>
      <c r="E107" s="15">
        <v>1995565.76</v>
      </c>
      <c r="F107" s="15">
        <v>1895777.29</v>
      </c>
      <c r="G107" s="83">
        <v>0.8</v>
      </c>
      <c r="H107" s="9">
        <f t="shared" si="2"/>
        <v>0.88245195951430566</v>
      </c>
      <c r="I107" s="9">
        <f t="shared" si="3"/>
        <v>0.87057566281494381</v>
      </c>
    </row>
    <row r="108" spans="1:9" x14ac:dyDescent="0.35">
      <c r="A108" s="12">
        <v>50</v>
      </c>
      <c r="B108" s="12">
        <v>1</v>
      </c>
      <c r="C108" s="12">
        <v>6713</v>
      </c>
      <c r="D108" s="83">
        <v>12948.6</v>
      </c>
      <c r="E108" s="15">
        <v>2035646.25</v>
      </c>
      <c r="F108" s="15">
        <v>1897182.84</v>
      </c>
      <c r="G108" s="83">
        <v>0.9</v>
      </c>
      <c r="H108" s="9">
        <f t="shared" si="2"/>
        <v>0.90017580888461834</v>
      </c>
      <c r="I108" s="9">
        <f t="shared" si="3"/>
        <v>0.87122111712506989</v>
      </c>
    </row>
    <row r="109" spans="1:9" x14ac:dyDescent="0.35">
      <c r="A109" s="12">
        <v>50</v>
      </c>
      <c r="B109" s="12">
        <v>2</v>
      </c>
      <c r="C109" s="12">
        <v>7948.9</v>
      </c>
      <c r="D109" s="83">
        <v>13150.9</v>
      </c>
      <c r="E109" s="15">
        <v>2077699.28</v>
      </c>
      <c r="F109" s="15">
        <v>1898588.4</v>
      </c>
      <c r="G109" s="83">
        <v>1</v>
      </c>
      <c r="H109" s="9">
        <f t="shared" si="2"/>
        <v>0.91877192807590669</v>
      </c>
      <c r="I109" s="9">
        <f t="shared" si="3"/>
        <v>0.87186657602737905</v>
      </c>
    </row>
    <row r="110" spans="1:9" x14ac:dyDescent="0.35">
      <c r="A110" s="12">
        <v>50</v>
      </c>
      <c r="B110" s="12">
        <v>5</v>
      </c>
      <c r="C110" s="12">
        <v>9540.7000000000007</v>
      </c>
      <c r="D110" s="83">
        <v>13418.3</v>
      </c>
      <c r="E110" s="15">
        <v>2131866.61</v>
      </c>
      <c r="F110" s="15">
        <v>1900446.26</v>
      </c>
      <c r="G110" s="83">
        <v>1.1000000000000001</v>
      </c>
      <c r="H110" s="9">
        <f t="shared" si="2"/>
        <v>0.94272506831226643</v>
      </c>
      <c r="I110" s="9">
        <f t="shared" si="3"/>
        <v>0.87271973937596914</v>
      </c>
    </row>
    <row r="111" spans="1:9" x14ac:dyDescent="0.35">
      <c r="A111" s="12">
        <v>50</v>
      </c>
      <c r="B111" s="12">
        <v>10</v>
      </c>
      <c r="C111" s="12">
        <v>10633.9</v>
      </c>
      <c r="D111" s="83">
        <v>13620.7</v>
      </c>
      <c r="E111" s="15">
        <v>2169065.1660000002</v>
      </c>
      <c r="F111" s="15">
        <v>1901852.51</v>
      </c>
      <c r="G111" s="83">
        <v>1.1000000000000001</v>
      </c>
      <c r="H111" s="9">
        <f t="shared" ref="H111:H144" si="4" xml:space="preserve"> E111/$E$46</f>
        <v>0.95917450801066195</v>
      </c>
      <c r="I111" s="9">
        <f t="shared" ref="I111:I144" si="5">F111/$F$46</f>
        <v>0.87336551513891936</v>
      </c>
    </row>
    <row r="112" spans="1:9" x14ac:dyDescent="0.35">
      <c r="A112" s="12">
        <v>100</v>
      </c>
      <c r="B112" s="12">
        <v>5.0000000000000001E-3</v>
      </c>
      <c r="C112" s="12">
        <v>2166.1999999999998</v>
      </c>
      <c r="D112" s="83">
        <v>11077.9</v>
      </c>
      <c r="E112" s="15">
        <v>1880928.65</v>
      </c>
      <c r="F112" s="15">
        <v>1884185.46</v>
      </c>
      <c r="G112" s="83">
        <v>0.1</v>
      </c>
      <c r="H112" s="9">
        <f t="shared" si="4"/>
        <v>0.8317586952880458</v>
      </c>
      <c r="I112" s="9">
        <f t="shared" si="5"/>
        <v>0.86525248211290673</v>
      </c>
    </row>
    <row r="113" spans="1:9" x14ac:dyDescent="0.35">
      <c r="A113" s="12">
        <v>100</v>
      </c>
      <c r="B113" s="12">
        <v>8.0000000000000002E-3</v>
      </c>
      <c r="C113" s="12">
        <v>2124.4</v>
      </c>
      <c r="D113" s="83">
        <v>11138.4</v>
      </c>
      <c r="E113" s="15">
        <v>1879507.46</v>
      </c>
      <c r="F113" s="15">
        <v>1884605.81</v>
      </c>
      <c r="G113" s="83">
        <v>0.1</v>
      </c>
      <c r="H113" s="9">
        <f t="shared" si="4"/>
        <v>0.83113023596814739</v>
      </c>
      <c r="I113" s="9">
        <f t="shared" si="5"/>
        <v>0.86544551453385332</v>
      </c>
    </row>
    <row r="114" spans="1:9" x14ac:dyDescent="0.35">
      <c r="A114" s="12">
        <v>100</v>
      </c>
      <c r="B114" s="12">
        <v>0.01</v>
      </c>
      <c r="C114" s="12">
        <v>2119.1999999999998</v>
      </c>
      <c r="D114" s="83">
        <v>11167.8</v>
      </c>
      <c r="E114" s="15">
        <v>1879328.9</v>
      </c>
      <c r="F114" s="15">
        <v>1884810.08</v>
      </c>
      <c r="G114" s="83">
        <v>0.2</v>
      </c>
      <c r="H114" s="9">
        <f t="shared" si="4"/>
        <v>0.83105127559257408</v>
      </c>
      <c r="I114" s="9">
        <f t="shared" si="5"/>
        <v>0.86553931906014514</v>
      </c>
    </row>
    <row r="115" spans="1:9" x14ac:dyDescent="0.35">
      <c r="A115" s="12">
        <v>100</v>
      </c>
      <c r="B115" s="12">
        <v>0.02</v>
      </c>
      <c r="C115" s="12">
        <v>2208.4</v>
      </c>
      <c r="D115" s="83">
        <v>11260.5</v>
      </c>
      <c r="E115" s="15">
        <v>1882363.04</v>
      </c>
      <c r="F115" s="15">
        <v>1885454.15</v>
      </c>
      <c r="G115" s="83">
        <v>0.2</v>
      </c>
      <c r="H115" s="9">
        <f t="shared" si="4"/>
        <v>0.8323929917324826</v>
      </c>
      <c r="I115" s="9">
        <f t="shared" si="5"/>
        <v>0.86583508780371377</v>
      </c>
    </row>
    <row r="116" spans="1:9" x14ac:dyDescent="0.35">
      <c r="A116" s="12">
        <v>100</v>
      </c>
      <c r="B116" s="12">
        <v>0.05</v>
      </c>
      <c r="C116" s="12">
        <v>2619.9</v>
      </c>
      <c r="D116" s="83">
        <v>11384.8</v>
      </c>
      <c r="E116" s="15">
        <v>1896366.12</v>
      </c>
      <c r="F116" s="15">
        <v>1886317.77</v>
      </c>
      <c r="G116" s="83">
        <v>0.3</v>
      </c>
      <c r="H116" s="9">
        <f t="shared" si="4"/>
        <v>0.83858524339009555</v>
      </c>
      <c r="I116" s="9">
        <f t="shared" si="5"/>
        <v>0.86623167792950873</v>
      </c>
    </row>
    <row r="117" spans="1:9" x14ac:dyDescent="0.35">
      <c r="A117" s="12">
        <v>100</v>
      </c>
      <c r="B117" s="12">
        <v>0.1</v>
      </c>
      <c r="C117" s="12">
        <v>3162.9</v>
      </c>
      <c r="D117" s="83">
        <v>11479.6</v>
      </c>
      <c r="E117" s="15">
        <v>1914844.68</v>
      </c>
      <c r="F117" s="15">
        <v>1886976.42</v>
      </c>
      <c r="G117" s="83">
        <v>0.3</v>
      </c>
      <c r="H117" s="9">
        <f t="shared" si="4"/>
        <v>0.84675658096656437</v>
      </c>
      <c r="I117" s="9">
        <f t="shared" si="5"/>
        <v>0.86653414207618751</v>
      </c>
    </row>
    <row r="118" spans="1:9" x14ac:dyDescent="0.35">
      <c r="A118" s="12">
        <v>100</v>
      </c>
      <c r="B118" s="12">
        <v>0.5</v>
      </c>
      <c r="C118" s="12">
        <v>5136.8</v>
      </c>
      <c r="D118" s="83">
        <v>11698.9</v>
      </c>
      <c r="E118" s="15">
        <v>1982011.13</v>
      </c>
      <c r="F118" s="15">
        <v>1888500.09</v>
      </c>
      <c r="G118" s="83">
        <v>0.4</v>
      </c>
      <c r="H118" s="9">
        <f t="shared" si="4"/>
        <v>0.876458015318755</v>
      </c>
      <c r="I118" s="9">
        <f t="shared" si="5"/>
        <v>0.86723383925430986</v>
      </c>
    </row>
    <row r="119" spans="1:9" x14ac:dyDescent="0.35">
      <c r="A119" s="12">
        <v>100</v>
      </c>
      <c r="B119" s="12">
        <v>1</v>
      </c>
      <c r="C119" s="12">
        <v>6210.9</v>
      </c>
      <c r="D119" s="83">
        <v>11800.1</v>
      </c>
      <c r="E119" s="15">
        <v>2018561.44</v>
      </c>
      <c r="F119" s="15">
        <v>1889203.22</v>
      </c>
      <c r="G119" s="83">
        <v>0.5</v>
      </c>
      <c r="H119" s="9">
        <f t="shared" si="4"/>
        <v>0.89262079648431047</v>
      </c>
      <c r="I119" s="9">
        <f t="shared" si="5"/>
        <v>0.86755672943187656</v>
      </c>
    </row>
    <row r="120" spans="1:9" x14ac:dyDescent="0.35">
      <c r="A120" s="12">
        <v>100</v>
      </c>
      <c r="B120" s="12">
        <v>2</v>
      </c>
      <c r="C120" s="12">
        <v>7332.2</v>
      </c>
      <c r="D120" s="83">
        <v>11901.2</v>
      </c>
      <c r="E120" s="15">
        <v>2056714.97</v>
      </c>
      <c r="F120" s="15">
        <v>1889905.65</v>
      </c>
      <c r="G120" s="83">
        <v>0.5</v>
      </c>
      <c r="H120" s="9">
        <f t="shared" si="4"/>
        <v>0.90949253180156098</v>
      </c>
      <c r="I120" s="9">
        <f t="shared" si="5"/>
        <v>0.86787929815661902</v>
      </c>
    </row>
    <row r="121" spans="1:9" x14ac:dyDescent="0.35">
      <c r="A121" s="12">
        <v>100</v>
      </c>
      <c r="B121" s="12">
        <v>5</v>
      </c>
      <c r="C121" s="12">
        <v>8765.9</v>
      </c>
      <c r="D121" s="83">
        <v>12034.9</v>
      </c>
      <c r="E121" s="15">
        <v>2105500.83</v>
      </c>
      <c r="F121" s="15">
        <v>1890834.58</v>
      </c>
      <c r="G121" s="83">
        <v>0.6</v>
      </c>
      <c r="H121" s="9">
        <f t="shared" si="4"/>
        <v>0.93106595153872407</v>
      </c>
      <c r="I121" s="9">
        <f t="shared" si="5"/>
        <v>0.86830587983091412</v>
      </c>
    </row>
    <row r="122" spans="1:9" x14ac:dyDescent="0.35">
      <c r="A122" s="12">
        <v>100</v>
      </c>
      <c r="B122" s="12">
        <v>10</v>
      </c>
      <c r="C122" s="12">
        <v>9740.2999999999993</v>
      </c>
      <c r="D122" s="83">
        <v>12136.1</v>
      </c>
      <c r="E122" s="15">
        <v>2138658.15</v>
      </c>
      <c r="F122" s="15">
        <v>1891537.7</v>
      </c>
      <c r="G122" s="83">
        <v>0.6</v>
      </c>
      <c r="H122" s="9">
        <f t="shared" si="4"/>
        <v>0.9457283307961446</v>
      </c>
      <c r="I122" s="9">
        <f t="shared" si="5"/>
        <v>0.86862876541629763</v>
      </c>
    </row>
    <row r="123" spans="1:9" x14ac:dyDescent="0.35">
      <c r="A123" s="12">
        <v>200</v>
      </c>
      <c r="B123" s="12">
        <v>5.0000000000000001E-3</v>
      </c>
      <c r="C123" s="12">
        <v>2109.6999999999998</v>
      </c>
      <c r="D123" s="83">
        <v>10864.8</v>
      </c>
      <c r="E123" s="15">
        <v>1879007.22</v>
      </c>
      <c r="F123" s="15">
        <v>1882704.87</v>
      </c>
      <c r="G123" s="83">
        <v>0.1</v>
      </c>
      <c r="H123" s="9">
        <f t="shared" si="4"/>
        <v>0.83090902663640009</v>
      </c>
      <c r="I123" s="9">
        <f t="shared" si="5"/>
        <v>0.86457256806002392</v>
      </c>
    </row>
    <row r="124" spans="1:9" x14ac:dyDescent="0.35">
      <c r="A124" s="12">
        <v>200</v>
      </c>
      <c r="B124" s="12">
        <v>8.0000000000000002E-3</v>
      </c>
      <c r="C124" s="12">
        <v>2066</v>
      </c>
      <c r="D124" s="83">
        <v>10895</v>
      </c>
      <c r="E124" s="15">
        <v>1877519.68</v>
      </c>
      <c r="F124" s="15">
        <v>1882914.7</v>
      </c>
      <c r="G124" s="83">
        <v>0.1</v>
      </c>
      <c r="H124" s="9">
        <f t="shared" si="4"/>
        <v>0.83025122692156839</v>
      </c>
      <c r="I124" s="9">
        <f t="shared" si="5"/>
        <v>0.86466892584017663</v>
      </c>
    </row>
    <row r="125" spans="1:9" x14ac:dyDescent="0.35">
      <c r="A125" s="12">
        <v>200</v>
      </c>
      <c r="B125" s="12">
        <v>0.01</v>
      </c>
      <c r="C125" s="12">
        <v>2059.5</v>
      </c>
      <c r="D125" s="83">
        <v>10909.7</v>
      </c>
      <c r="E125" s="15">
        <v>1877297</v>
      </c>
      <c r="F125" s="15">
        <v>1883016.83</v>
      </c>
      <c r="G125" s="83">
        <v>0.1</v>
      </c>
      <c r="H125" s="9">
        <f t="shared" si="4"/>
        <v>0.83015275639943198</v>
      </c>
      <c r="I125" s="9">
        <f t="shared" si="5"/>
        <v>0.86471582580723105</v>
      </c>
    </row>
    <row r="126" spans="1:9" x14ac:dyDescent="0.35">
      <c r="A126" s="12">
        <v>200</v>
      </c>
      <c r="B126" s="12">
        <v>0.02</v>
      </c>
      <c r="C126" s="12">
        <v>2141.5</v>
      </c>
      <c r="D126" s="83">
        <v>10956</v>
      </c>
      <c r="E126" s="15">
        <v>1880089</v>
      </c>
      <c r="F126" s="15">
        <v>1883338.52</v>
      </c>
      <c r="G126" s="83">
        <v>0.1</v>
      </c>
      <c r="H126" s="9">
        <f t="shared" si="4"/>
        <v>0.83138739668057415</v>
      </c>
      <c r="I126" s="9">
        <f t="shared" si="5"/>
        <v>0.86486355174869478</v>
      </c>
    </row>
    <row r="127" spans="1:9" x14ac:dyDescent="0.35">
      <c r="A127" s="12">
        <v>200</v>
      </c>
      <c r="B127" s="12">
        <v>0.05</v>
      </c>
      <c r="C127" s="12">
        <v>2533.5</v>
      </c>
      <c r="D127" s="83">
        <v>11018.2</v>
      </c>
      <c r="E127" s="15">
        <v>1893425.44</v>
      </c>
      <c r="F127" s="15">
        <v>1883770.68</v>
      </c>
      <c r="G127" s="83">
        <v>0.1</v>
      </c>
      <c r="H127" s="9">
        <f t="shared" si="4"/>
        <v>0.83728485586074408</v>
      </c>
      <c r="I127" s="9">
        <f t="shared" si="5"/>
        <v>0.86506200753800433</v>
      </c>
    </row>
    <row r="128" spans="1:9" x14ac:dyDescent="0.35">
      <c r="A128" s="12">
        <v>200</v>
      </c>
      <c r="B128" s="12">
        <v>0.1</v>
      </c>
      <c r="C128" s="12">
        <v>3052.7</v>
      </c>
      <c r="D128" s="83">
        <v>11065.6</v>
      </c>
      <c r="E128" s="15">
        <v>1911094.22</v>
      </c>
      <c r="F128" s="15">
        <v>1884100.01</v>
      </c>
      <c r="G128" s="83">
        <v>0.2</v>
      </c>
      <c r="H128" s="9">
        <f t="shared" si="4"/>
        <v>0.84509810353504133</v>
      </c>
      <c r="I128" s="9">
        <f t="shared" si="5"/>
        <v>0.86521324190743543</v>
      </c>
    </row>
    <row r="129" spans="1:9" x14ac:dyDescent="0.35">
      <c r="A129" s="12">
        <v>200</v>
      </c>
      <c r="B129" s="12">
        <v>0.5</v>
      </c>
      <c r="C129" s="12">
        <v>4937.6000000000004</v>
      </c>
      <c r="D129" s="83">
        <v>11175.3</v>
      </c>
      <c r="E129" s="15">
        <v>1975234.18</v>
      </c>
      <c r="F129" s="15">
        <v>1884862.19</v>
      </c>
      <c r="G129" s="83">
        <v>0.2</v>
      </c>
      <c r="H129" s="9">
        <f t="shared" si="4"/>
        <v>0.87346120462631738</v>
      </c>
      <c r="I129" s="9">
        <f t="shared" si="5"/>
        <v>0.86556324892681702</v>
      </c>
    </row>
    <row r="130" spans="1:9" x14ac:dyDescent="0.35">
      <c r="A130" s="12">
        <v>200</v>
      </c>
      <c r="B130" s="12">
        <v>1</v>
      </c>
      <c r="C130" s="12">
        <v>5959.9</v>
      </c>
      <c r="D130" s="83">
        <v>11225.8</v>
      </c>
      <c r="E130" s="15">
        <v>2010019.38</v>
      </c>
      <c r="F130" s="15">
        <v>1885213.05</v>
      </c>
      <c r="G130" s="83">
        <v>0.3</v>
      </c>
      <c r="H130" s="9">
        <f t="shared" si="4"/>
        <v>0.88884344284536609</v>
      </c>
      <c r="I130" s="9">
        <f t="shared" si="5"/>
        <v>0.86572437026668458</v>
      </c>
    </row>
    <row r="131" spans="1:9" x14ac:dyDescent="0.35">
      <c r="A131" s="12">
        <v>200</v>
      </c>
      <c r="B131" s="12">
        <v>2</v>
      </c>
      <c r="C131" s="12">
        <v>7023.8</v>
      </c>
      <c r="D131" s="83">
        <v>11276.4</v>
      </c>
      <c r="E131" s="15">
        <v>2046223</v>
      </c>
      <c r="F131" s="15">
        <v>1885564.62</v>
      </c>
      <c r="G131" s="83">
        <v>0.3</v>
      </c>
      <c r="H131" s="9">
        <f t="shared" si="4"/>
        <v>0.90485291547257307</v>
      </c>
      <c r="I131" s="9">
        <f t="shared" si="5"/>
        <v>0.86588581765155959</v>
      </c>
    </row>
    <row r="132" spans="1:9" x14ac:dyDescent="0.35">
      <c r="A132" s="12">
        <v>200</v>
      </c>
      <c r="B132" s="12">
        <v>5</v>
      </c>
      <c r="C132" s="12">
        <v>8378.5</v>
      </c>
      <c r="D132" s="83">
        <v>11343.2</v>
      </c>
      <c r="E132" s="15">
        <v>2092317.95</v>
      </c>
      <c r="F132" s="15">
        <v>1886028.73</v>
      </c>
      <c r="G132" s="83">
        <v>0.3</v>
      </c>
      <c r="H132" s="9">
        <f t="shared" si="4"/>
        <v>0.92523639757401677</v>
      </c>
      <c r="I132" s="9">
        <f t="shared" si="5"/>
        <v>0.86609894546620336</v>
      </c>
    </row>
    <row r="133" spans="1:9" x14ac:dyDescent="0.35">
      <c r="A133" s="12">
        <v>200</v>
      </c>
      <c r="B133" s="12">
        <v>10</v>
      </c>
      <c r="C133" s="12">
        <v>9293.5</v>
      </c>
      <c r="D133" s="83">
        <v>11393.8</v>
      </c>
      <c r="E133" s="15">
        <v>2123454.83</v>
      </c>
      <c r="F133" s="15">
        <v>1886380.3</v>
      </c>
      <c r="G133" s="83">
        <v>0.3</v>
      </c>
      <c r="H133" s="9">
        <f t="shared" si="4"/>
        <v>0.93900532532369008</v>
      </c>
      <c r="I133" s="9">
        <f t="shared" si="5"/>
        <v>0.86626039285107836</v>
      </c>
    </row>
    <row r="134" spans="1:9" x14ac:dyDescent="0.35">
      <c r="A134" s="12">
        <v>500</v>
      </c>
      <c r="B134" s="12">
        <v>5.0000000000000001E-3</v>
      </c>
      <c r="C134" s="12">
        <v>2075.9</v>
      </c>
      <c r="D134" s="83">
        <v>10736.8</v>
      </c>
      <c r="E134" s="15">
        <v>1877854.22</v>
      </c>
      <c r="F134" s="15">
        <v>1881815.55</v>
      </c>
      <c r="G134" s="83">
        <v>0</v>
      </c>
      <c r="H134" s="9">
        <f t="shared" si="4"/>
        <v>0.83039916265210323</v>
      </c>
      <c r="I134" s="9">
        <f t="shared" si="5"/>
        <v>0.86416417602339679</v>
      </c>
    </row>
    <row r="135" spans="1:9" x14ac:dyDescent="0.35">
      <c r="A135" s="12">
        <v>500</v>
      </c>
      <c r="B135" s="12">
        <v>8.0000000000000002E-3</v>
      </c>
      <c r="C135" s="12">
        <v>2031</v>
      </c>
      <c r="D135" s="83">
        <v>10748.9</v>
      </c>
      <c r="E135" s="15">
        <v>1876327.08</v>
      </c>
      <c r="F135" s="15">
        <v>1881899.61</v>
      </c>
      <c r="G135" s="83">
        <v>0</v>
      </c>
      <c r="H135" s="9">
        <f t="shared" si="4"/>
        <v>0.82972385156365647</v>
      </c>
      <c r="I135" s="9">
        <f t="shared" si="5"/>
        <v>0.8642027779154029</v>
      </c>
    </row>
    <row r="136" spans="1:9" x14ac:dyDescent="0.35">
      <c r="A136" s="12">
        <v>500</v>
      </c>
      <c r="B136" s="12">
        <v>0.01</v>
      </c>
      <c r="C136" s="12">
        <v>2023.7</v>
      </c>
      <c r="D136" s="83">
        <v>10754.8</v>
      </c>
      <c r="E136" s="15">
        <v>1876077.99</v>
      </c>
      <c r="F136" s="15">
        <v>1881940.61</v>
      </c>
      <c r="G136" s="83">
        <v>0</v>
      </c>
      <c r="H136" s="9">
        <f t="shared" si="4"/>
        <v>0.82961370237037935</v>
      </c>
      <c r="I136" s="9">
        <f t="shared" si="5"/>
        <v>0.86422160586653607</v>
      </c>
    </row>
    <row r="137" spans="1:9" x14ac:dyDescent="0.35">
      <c r="A137" s="12">
        <v>500</v>
      </c>
      <c r="B137" s="12">
        <v>0.02</v>
      </c>
      <c r="C137" s="12">
        <v>2101.4</v>
      </c>
      <c r="D137" s="83">
        <v>10773.4</v>
      </c>
      <c r="E137" s="15">
        <v>1878724.79</v>
      </c>
      <c r="F137" s="15">
        <v>1882069.84</v>
      </c>
      <c r="G137" s="83">
        <v>0</v>
      </c>
      <c r="H137" s="9">
        <f t="shared" si="4"/>
        <v>0.83078413428159958</v>
      </c>
      <c r="I137" s="9">
        <f t="shared" si="5"/>
        <v>0.86428095065007104</v>
      </c>
    </row>
    <row r="138" spans="1:9" x14ac:dyDescent="0.35">
      <c r="A138" s="12">
        <v>500</v>
      </c>
      <c r="B138" s="12">
        <v>0.05</v>
      </c>
      <c r="C138" s="12">
        <v>2481.6</v>
      </c>
      <c r="D138" s="83">
        <v>10798.2</v>
      </c>
      <c r="E138" s="15">
        <v>1891661.02</v>
      </c>
      <c r="F138" s="15">
        <v>1882242.14</v>
      </c>
      <c r="G138" s="83">
        <v>0.1</v>
      </c>
      <c r="H138" s="9">
        <f t="shared" si="4"/>
        <v>0.83650461803665643</v>
      </c>
      <c r="I138" s="9">
        <f t="shared" si="5"/>
        <v>0.86436007396666215</v>
      </c>
    </row>
    <row r="139" spans="1:9" x14ac:dyDescent="0.35">
      <c r="A139" s="12">
        <v>500</v>
      </c>
      <c r="B139" s="12">
        <v>0.1</v>
      </c>
      <c r="C139" s="12">
        <v>2986.6</v>
      </c>
      <c r="D139" s="83">
        <v>10817.2</v>
      </c>
      <c r="E139" s="15">
        <v>1908843.8</v>
      </c>
      <c r="F139" s="15">
        <v>1882374.15</v>
      </c>
      <c r="G139" s="83">
        <v>0.1</v>
      </c>
      <c r="H139" s="9">
        <f t="shared" si="4"/>
        <v>0.84410295339840535</v>
      </c>
      <c r="I139" s="9">
        <f t="shared" si="5"/>
        <v>0.86442069537712762</v>
      </c>
    </row>
    <row r="140" spans="1:9" x14ac:dyDescent="0.35">
      <c r="A140" s="12">
        <v>500</v>
      </c>
      <c r="B140" s="12">
        <v>0.5</v>
      </c>
      <c r="C140" s="12">
        <v>4818.1000000000004</v>
      </c>
      <c r="D140" s="83">
        <v>10861</v>
      </c>
      <c r="E140" s="15">
        <v>1971167.59</v>
      </c>
      <c r="F140" s="15">
        <v>1882678.47</v>
      </c>
      <c r="G140" s="83">
        <v>0.1</v>
      </c>
      <c r="H140" s="9">
        <f t="shared" si="4"/>
        <v>0.87166293248416504</v>
      </c>
      <c r="I140" s="9">
        <f t="shared" si="5"/>
        <v>0.86456044469636739</v>
      </c>
    </row>
    <row r="141" spans="1:9" x14ac:dyDescent="0.35">
      <c r="A141" s="12">
        <v>500</v>
      </c>
      <c r="B141" s="12">
        <v>1</v>
      </c>
      <c r="C141" s="12">
        <v>5809.3</v>
      </c>
      <c r="D141" s="83">
        <v>10881.3</v>
      </c>
      <c r="E141" s="15">
        <v>2004893.94</v>
      </c>
      <c r="F141" s="15">
        <v>1882819.51</v>
      </c>
      <c r="G141" s="83">
        <v>0.1</v>
      </c>
      <c r="H141" s="9">
        <f t="shared" si="4"/>
        <v>0.88657694045189306</v>
      </c>
      <c r="I141" s="9">
        <f t="shared" si="5"/>
        <v>0.86462521284826543</v>
      </c>
    </row>
    <row r="142" spans="1:9" x14ac:dyDescent="0.35">
      <c r="A142" s="12">
        <v>500</v>
      </c>
      <c r="B142" s="12">
        <v>2</v>
      </c>
      <c r="C142" s="12">
        <v>6838.8</v>
      </c>
      <c r="D142" s="83">
        <v>10901.5</v>
      </c>
      <c r="E142" s="15">
        <v>2039927.53</v>
      </c>
      <c r="F142" s="15">
        <v>1882959.86</v>
      </c>
      <c r="G142" s="83">
        <v>0.1</v>
      </c>
      <c r="H142" s="9">
        <f t="shared" si="4"/>
        <v>0.90206901831973585</v>
      </c>
      <c r="I142" s="9">
        <f t="shared" si="5"/>
        <v>0.86468966413952242</v>
      </c>
    </row>
    <row r="143" spans="1:9" x14ac:dyDescent="0.35">
      <c r="A143" s="12">
        <v>500</v>
      </c>
      <c r="B143" s="12">
        <v>5</v>
      </c>
      <c r="C143" s="12">
        <v>8146</v>
      </c>
      <c r="D143" s="83">
        <v>10928.2</v>
      </c>
      <c r="E143" s="15">
        <v>2084408.14</v>
      </c>
      <c r="F143" s="15">
        <v>1883145.37</v>
      </c>
      <c r="G143" s="83">
        <v>0.1</v>
      </c>
      <c r="H143" s="9">
        <f t="shared" si="4"/>
        <v>0.92173862893426728</v>
      </c>
      <c r="I143" s="9">
        <f t="shared" si="5"/>
        <v>0.86477485373012497</v>
      </c>
    </row>
    <row r="144" spans="1:9" x14ac:dyDescent="0.35">
      <c r="A144" s="12">
        <v>500</v>
      </c>
      <c r="B144" s="12">
        <v>10</v>
      </c>
      <c r="C144" s="12">
        <v>9025.4</v>
      </c>
      <c r="D144" s="83">
        <v>10948.5</v>
      </c>
      <c r="E144" s="15">
        <v>2114332.62</v>
      </c>
      <c r="F144" s="15">
        <v>1883286.41</v>
      </c>
      <c r="G144" s="83">
        <v>0.1</v>
      </c>
      <c r="H144" s="9">
        <f t="shared" si="4"/>
        <v>0.9349714256392212</v>
      </c>
      <c r="I144" s="9">
        <f t="shared" si="5"/>
        <v>0.8648396218820229</v>
      </c>
    </row>
  </sheetData>
  <mergeCells count="1">
    <mergeCell ref="M5:U9"/>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7D3514-D621-4556-827D-F6D276F19070}">
  <dimension ref="A5:BC543"/>
  <sheetViews>
    <sheetView zoomScale="85" zoomScaleNormal="85" workbookViewId="0">
      <selection activeCell="E122" sqref="E122:H128"/>
    </sheetView>
  </sheetViews>
  <sheetFormatPr defaultRowHeight="14.5" x14ac:dyDescent="0.35"/>
  <cols>
    <col min="1" max="1" width="4.26953125" customWidth="1"/>
    <col min="2" max="2" width="6.08984375" customWidth="1"/>
    <col min="3" max="3" width="18.36328125" customWidth="1"/>
    <col min="4" max="4" width="16.90625" customWidth="1"/>
    <col min="5" max="5" width="18.453125" customWidth="1"/>
    <col min="6" max="6" width="15.81640625" customWidth="1"/>
    <col min="7" max="7" width="11.7265625" customWidth="1"/>
    <col min="8" max="8" width="11.81640625" customWidth="1"/>
    <col min="9" max="9" width="17.90625" customWidth="1"/>
    <col min="10" max="10" width="16.81640625" customWidth="1"/>
    <col min="11" max="11" width="18.36328125" customWidth="1"/>
    <col min="12" max="12" width="10.36328125" customWidth="1"/>
    <col min="13" max="13" width="13.90625" customWidth="1"/>
    <col min="14" max="14" width="15.81640625" customWidth="1"/>
    <col min="15" max="15" width="23.81640625" customWidth="1"/>
    <col min="16" max="16" width="16" customWidth="1"/>
    <col min="17" max="17" width="13.90625" customWidth="1"/>
    <col min="18" max="18" width="12.7265625" customWidth="1"/>
    <col min="19" max="19" width="8.453125" customWidth="1"/>
    <col min="20" max="20" width="16.81640625" customWidth="1"/>
    <col min="21" max="21" width="16" customWidth="1"/>
    <col min="22" max="22" width="10.6328125" customWidth="1"/>
    <col min="23" max="23" width="10.453125" customWidth="1"/>
    <col min="25" max="25" width="20.1796875" customWidth="1"/>
    <col min="26" max="26" width="18.453125" customWidth="1"/>
    <col min="27" max="27" width="19.26953125" customWidth="1"/>
    <col min="28" max="28" width="16.26953125" customWidth="1"/>
    <col min="29" max="29" width="15.6328125" customWidth="1"/>
    <col min="30" max="30" width="14.453125" customWidth="1"/>
  </cols>
  <sheetData>
    <row r="5" spans="1:10" x14ac:dyDescent="0.35">
      <c r="A5" s="1"/>
      <c r="B5" s="1"/>
      <c r="C5" s="1"/>
      <c r="D5" s="1"/>
      <c r="E5" s="1"/>
      <c r="F5" s="1"/>
      <c r="G5" s="1"/>
      <c r="H5" s="1"/>
      <c r="I5" s="1"/>
      <c r="J5" s="1"/>
    </row>
    <row r="6" spans="1:10" x14ac:dyDescent="0.35">
      <c r="A6" s="1"/>
      <c r="B6" s="1"/>
      <c r="D6" s="3" t="s">
        <v>26</v>
      </c>
      <c r="E6" s="4"/>
    </row>
    <row r="7" spans="1:10" x14ac:dyDescent="0.35">
      <c r="A7" s="1"/>
      <c r="B7" s="1"/>
    </row>
    <row r="8" spans="1:10" x14ac:dyDescent="0.35">
      <c r="A8" s="1"/>
      <c r="B8" s="1"/>
      <c r="F8" t="s">
        <v>9</v>
      </c>
      <c r="G8" t="s">
        <v>10</v>
      </c>
    </row>
    <row r="9" spans="1:10" x14ac:dyDescent="0.35">
      <c r="A9" s="1"/>
      <c r="B9" s="1"/>
    </row>
    <row r="10" spans="1:10" x14ac:dyDescent="0.35">
      <c r="A10" s="1"/>
      <c r="B10" s="1"/>
      <c r="E10" t="s">
        <v>11</v>
      </c>
      <c r="F10">
        <v>0.89</v>
      </c>
      <c r="G10">
        <v>1.8</v>
      </c>
    </row>
    <row r="11" spans="1:10" x14ac:dyDescent="0.35">
      <c r="A11" s="1"/>
      <c r="B11" s="1"/>
      <c r="E11" t="s">
        <v>12</v>
      </c>
      <c r="F11">
        <v>0.61</v>
      </c>
      <c r="G11">
        <v>1.23</v>
      </c>
    </row>
    <row r="12" spans="1:10" x14ac:dyDescent="0.35">
      <c r="A12" s="1"/>
      <c r="B12" s="1"/>
    </row>
    <row r="13" spans="1:10" x14ac:dyDescent="0.35">
      <c r="A13" s="1"/>
      <c r="B13" s="1"/>
    </row>
    <row r="14" spans="1:10" x14ac:dyDescent="0.35">
      <c r="A14" s="1"/>
      <c r="B14" s="1"/>
      <c r="E14" t="s">
        <v>27</v>
      </c>
      <c r="F14">
        <v>8.6999999999999994E-2</v>
      </c>
    </row>
    <row r="15" spans="1:10" x14ac:dyDescent="0.35">
      <c r="A15" s="1"/>
      <c r="B15" s="1"/>
    </row>
    <row r="16" spans="1:10" x14ac:dyDescent="0.35">
      <c r="A16" s="1"/>
      <c r="B16" s="1"/>
    </row>
    <row r="17" spans="1:21" x14ac:dyDescent="0.35">
      <c r="A17" s="1"/>
      <c r="B17" s="1"/>
    </row>
    <row r="18" spans="1:21" x14ac:dyDescent="0.35">
      <c r="A18" s="1"/>
      <c r="B18" s="1"/>
      <c r="E18" s="5"/>
      <c r="F18" s="85" t="s">
        <v>0</v>
      </c>
      <c r="G18" s="86"/>
      <c r="H18" s="86"/>
      <c r="I18" s="86"/>
      <c r="J18" s="86"/>
      <c r="K18" s="86"/>
      <c r="L18" s="86"/>
      <c r="M18" s="87"/>
      <c r="Q18" s="1"/>
      <c r="R18" s="1"/>
      <c r="S18" s="1"/>
      <c r="T18" s="1"/>
      <c r="U18" s="1"/>
    </row>
    <row r="19" spans="1:21" x14ac:dyDescent="0.35">
      <c r="A19" s="1"/>
      <c r="B19" s="1"/>
      <c r="E19" s="6"/>
      <c r="F19" s="6"/>
      <c r="G19" s="7"/>
      <c r="H19" s="7"/>
      <c r="I19" s="7"/>
      <c r="J19" s="7"/>
      <c r="K19" s="7"/>
      <c r="L19" s="7"/>
      <c r="M19" s="8"/>
      <c r="Q19" s="1"/>
      <c r="R19" s="1"/>
      <c r="S19" s="1"/>
      <c r="T19" s="1"/>
      <c r="U19" s="1"/>
    </row>
    <row r="20" spans="1:21" x14ac:dyDescent="0.35">
      <c r="A20" s="1"/>
      <c r="B20" s="1"/>
      <c r="E20" s="9" t="s">
        <v>2</v>
      </c>
      <c r="F20" s="95" t="s">
        <v>3</v>
      </c>
      <c r="G20" s="96"/>
      <c r="H20" s="95" t="s">
        <v>4</v>
      </c>
      <c r="I20" s="96"/>
      <c r="J20" s="95" t="s">
        <v>5</v>
      </c>
      <c r="K20" s="96"/>
      <c r="L20" s="95" t="s">
        <v>28</v>
      </c>
      <c r="M20" s="96"/>
      <c r="Q20" s="1"/>
      <c r="R20" s="1"/>
      <c r="S20" s="1"/>
      <c r="T20" s="1"/>
      <c r="U20" s="1"/>
    </row>
    <row r="21" spans="1:21" x14ac:dyDescent="0.35">
      <c r="A21" s="1"/>
      <c r="B21" s="1"/>
      <c r="E21" s="9"/>
      <c r="F21" s="12" t="s">
        <v>29</v>
      </c>
      <c r="G21" s="12" t="s">
        <v>30</v>
      </c>
      <c r="H21" s="12" t="s">
        <v>29</v>
      </c>
      <c r="I21" s="12" t="s">
        <v>30</v>
      </c>
      <c r="J21" s="12" t="s">
        <v>29</v>
      </c>
      <c r="K21" s="12" t="s">
        <v>30</v>
      </c>
      <c r="L21" s="12" t="s">
        <v>29</v>
      </c>
      <c r="M21" s="12" t="s">
        <v>30</v>
      </c>
      <c r="Q21" s="1"/>
      <c r="R21" s="1"/>
      <c r="S21" s="1"/>
      <c r="T21" s="1"/>
      <c r="U21" s="1"/>
    </row>
    <row r="22" spans="1:21" x14ac:dyDescent="0.35">
      <c r="A22" s="1"/>
      <c r="B22" s="1"/>
      <c r="D22" t="s">
        <v>19</v>
      </c>
      <c r="E22" s="9" t="s">
        <v>6</v>
      </c>
      <c r="F22" s="12">
        <v>1901.5</v>
      </c>
      <c r="G22" s="12">
        <v>987</v>
      </c>
      <c r="H22" s="12">
        <v>2163.6999999999998</v>
      </c>
      <c r="I22" s="12">
        <v>732.8</v>
      </c>
      <c r="J22" s="12">
        <v>1760.8</v>
      </c>
      <c r="K22" s="12">
        <v>904.1</v>
      </c>
      <c r="L22" s="12">
        <v>2008.7</v>
      </c>
      <c r="M22" s="12">
        <v>671.6</v>
      </c>
      <c r="Q22" s="1"/>
      <c r="R22" s="1"/>
      <c r="S22" s="1"/>
      <c r="T22" s="1"/>
      <c r="U22" s="1"/>
    </row>
    <row r="23" spans="1:21" x14ac:dyDescent="0.35">
      <c r="A23" s="1"/>
      <c r="B23" s="1"/>
      <c r="D23" t="s">
        <v>21</v>
      </c>
      <c r="E23" s="9" t="s">
        <v>60</v>
      </c>
      <c r="F23" s="12">
        <v>1013.7</v>
      </c>
      <c r="G23" s="12">
        <v>537.29999999999995</v>
      </c>
      <c r="H23" s="12">
        <v>1138</v>
      </c>
      <c r="I23" s="12">
        <v>392.1</v>
      </c>
      <c r="J23" s="12">
        <v>939.1</v>
      </c>
      <c r="K23" s="12">
        <v>492</v>
      </c>
      <c r="L23" s="12">
        <v>1056.9000000000001</v>
      </c>
      <c r="M23" s="12">
        <v>359.3</v>
      </c>
      <c r="Q23" s="1"/>
      <c r="R23" s="1"/>
      <c r="S23" s="1"/>
      <c r="T23" s="1"/>
      <c r="U23" s="1"/>
    </row>
    <row r="24" spans="1:21" x14ac:dyDescent="0.35">
      <c r="A24" s="1"/>
      <c r="B24" s="1"/>
      <c r="D24" t="s">
        <v>22</v>
      </c>
      <c r="E24" s="9" t="s">
        <v>63</v>
      </c>
      <c r="F24" s="12">
        <v>1007.4</v>
      </c>
      <c r="G24" s="12">
        <v>536</v>
      </c>
      <c r="H24" s="12">
        <v>1137.2</v>
      </c>
      <c r="I24" s="12">
        <v>391.7</v>
      </c>
      <c r="J24" s="12">
        <v>933.4</v>
      </c>
      <c r="K24" s="12">
        <v>490.9</v>
      </c>
      <c r="L24" s="12">
        <v>1056.0999999999999</v>
      </c>
      <c r="M24" s="12">
        <v>359</v>
      </c>
      <c r="Q24" s="1"/>
      <c r="R24" s="1"/>
      <c r="S24" s="1"/>
      <c r="T24" s="1"/>
      <c r="U24" s="1"/>
    </row>
    <row r="25" spans="1:21" x14ac:dyDescent="0.35">
      <c r="A25" s="1"/>
      <c r="B25" s="1"/>
      <c r="D25" t="s">
        <v>23</v>
      </c>
      <c r="E25" s="9" t="s">
        <v>7</v>
      </c>
      <c r="F25" s="12">
        <v>557.5</v>
      </c>
      <c r="G25" s="12">
        <v>307.10000000000002</v>
      </c>
      <c r="H25" s="12">
        <v>619.20000000000005</v>
      </c>
      <c r="I25" s="12">
        <v>219</v>
      </c>
      <c r="J25" s="12">
        <v>516.9</v>
      </c>
      <c r="K25" s="12">
        <v>281.10000000000002</v>
      </c>
      <c r="L25" s="12">
        <v>575.29999999999995</v>
      </c>
      <c r="M25" s="12">
        <v>200.6</v>
      </c>
    </row>
    <row r="26" spans="1:21" x14ac:dyDescent="0.35">
      <c r="A26" s="1"/>
      <c r="B26" s="1"/>
      <c r="D26" t="s">
        <v>20</v>
      </c>
      <c r="E26" s="9" t="s">
        <v>8</v>
      </c>
      <c r="F26" s="12">
        <v>445.1</v>
      </c>
      <c r="G26" s="12">
        <v>232</v>
      </c>
      <c r="H26" s="12">
        <v>545.1</v>
      </c>
      <c r="I26" s="12">
        <v>184.2</v>
      </c>
      <c r="J26" s="12">
        <v>412.2</v>
      </c>
      <c r="K26" s="12">
        <v>212.5</v>
      </c>
      <c r="L26" s="12">
        <v>506</v>
      </c>
      <c r="M26" s="12">
        <v>168.8</v>
      </c>
    </row>
    <row r="27" spans="1:21" x14ac:dyDescent="0.35">
      <c r="A27" s="1"/>
      <c r="B27" s="1"/>
      <c r="D27" t="s">
        <v>24</v>
      </c>
      <c r="E27" s="9" t="s">
        <v>61</v>
      </c>
      <c r="F27" s="12">
        <v>336.2</v>
      </c>
      <c r="G27" s="12">
        <v>210.4</v>
      </c>
      <c r="H27" s="12">
        <v>369.7</v>
      </c>
      <c r="I27" s="12">
        <v>166.6</v>
      </c>
      <c r="J27" s="12">
        <v>311.2</v>
      </c>
      <c r="K27" s="12">
        <v>192.7</v>
      </c>
      <c r="L27" s="12">
        <v>342.5</v>
      </c>
      <c r="M27" s="12">
        <v>152.69999999999999</v>
      </c>
    </row>
    <row r="28" spans="1:21" x14ac:dyDescent="0.35">
      <c r="A28" s="1"/>
      <c r="B28" s="1"/>
    </row>
    <row r="29" spans="1:21" x14ac:dyDescent="0.35">
      <c r="A29" s="1"/>
      <c r="B29" s="1"/>
    </row>
    <row r="30" spans="1:21" x14ac:dyDescent="0.35">
      <c r="A30" s="1"/>
      <c r="B30" s="1"/>
    </row>
    <row r="31" spans="1:21" x14ac:dyDescent="0.35">
      <c r="A31" s="1"/>
      <c r="B31" s="1"/>
      <c r="D31" s="13" t="s">
        <v>31</v>
      </c>
    </row>
    <row r="32" spans="1:21" x14ac:dyDescent="0.35">
      <c r="A32" s="1"/>
      <c r="B32" s="1"/>
      <c r="F32" s="88"/>
      <c r="G32" s="88"/>
      <c r="H32" s="88"/>
      <c r="I32" s="88"/>
      <c r="J32" s="88"/>
      <c r="K32" s="88"/>
      <c r="L32" s="88"/>
      <c r="M32" s="88"/>
    </row>
    <row r="33" spans="1:25" x14ac:dyDescent="0.35">
      <c r="A33" s="1"/>
      <c r="B33" s="1"/>
      <c r="F33" s="85" t="s">
        <v>0</v>
      </c>
      <c r="G33" s="86"/>
      <c r="H33" s="86"/>
      <c r="I33" s="86"/>
      <c r="J33" s="86"/>
      <c r="K33" s="86"/>
      <c r="L33" s="86"/>
      <c r="M33" s="87"/>
    </row>
    <row r="34" spans="1:25" x14ac:dyDescent="0.35">
      <c r="A34" s="1"/>
      <c r="B34" s="1"/>
      <c r="F34" s="6"/>
      <c r="G34" s="7"/>
      <c r="H34" s="7"/>
      <c r="I34" s="7"/>
      <c r="J34" s="7"/>
      <c r="K34" s="7"/>
      <c r="L34" s="7"/>
      <c r="M34" s="8"/>
    </row>
    <row r="35" spans="1:25" x14ac:dyDescent="0.35">
      <c r="A35" s="1"/>
      <c r="B35" s="1"/>
      <c r="E35" s="2" t="s">
        <v>25</v>
      </c>
      <c r="F35" s="10" t="s">
        <v>3</v>
      </c>
      <c r="G35" s="11"/>
      <c r="H35" s="10" t="s">
        <v>4</v>
      </c>
      <c r="I35" s="11"/>
      <c r="J35" s="10" t="s">
        <v>5</v>
      </c>
      <c r="K35" s="11"/>
      <c r="L35" s="10" t="s">
        <v>28</v>
      </c>
      <c r="M35" s="11"/>
    </row>
    <row r="36" spans="1:25" x14ac:dyDescent="0.35">
      <c r="A36" s="1"/>
      <c r="B36" s="1"/>
      <c r="E36" s="2" t="s">
        <v>13</v>
      </c>
      <c r="F36" s="12" t="s">
        <v>29</v>
      </c>
      <c r="G36" s="12" t="s">
        <v>30</v>
      </c>
      <c r="H36" s="12" t="s">
        <v>29</v>
      </c>
      <c r="I36" s="12" t="s">
        <v>30</v>
      </c>
      <c r="J36" s="12" t="s">
        <v>29</v>
      </c>
      <c r="K36" s="12" t="s">
        <v>30</v>
      </c>
      <c r="L36" s="12" t="s">
        <v>29</v>
      </c>
      <c r="M36" s="12" t="s">
        <v>30</v>
      </c>
    </row>
    <row r="37" spans="1:25" x14ac:dyDescent="0.35">
      <c r="A37" s="1"/>
      <c r="B37" s="1"/>
      <c r="E37" s="2" t="s">
        <v>14</v>
      </c>
      <c r="F37" s="15">
        <f>((F22-F23)/F22)*100</f>
        <v>46.689455692874041</v>
      </c>
      <c r="G37" s="15">
        <f>((G22-G23)/G22)*100</f>
        <v>45.562310030395139</v>
      </c>
      <c r="H37" s="15">
        <f t="shared" ref="H37:M37" si="0">((H22-H23)/H22)*100</f>
        <v>47.404908259000784</v>
      </c>
      <c r="I37" s="15">
        <f t="shared" si="0"/>
        <v>46.492903930131</v>
      </c>
      <c r="J37" s="15">
        <f t="shared" si="0"/>
        <v>46.66628805088596</v>
      </c>
      <c r="K37" s="15">
        <f t="shared" si="0"/>
        <v>45.581241013162263</v>
      </c>
      <c r="L37" s="15">
        <f t="shared" si="0"/>
        <v>47.383880121471591</v>
      </c>
      <c r="M37" s="15">
        <f t="shared" si="0"/>
        <v>46.500893388921973</v>
      </c>
    </row>
    <row r="38" spans="1:25" x14ac:dyDescent="0.35">
      <c r="A38" s="1"/>
      <c r="B38" s="1"/>
      <c r="E38" s="2" t="s">
        <v>15</v>
      </c>
      <c r="F38" s="15">
        <f t="shared" ref="F38:M41" si="1">((F23-F24)/F23)*100</f>
        <v>0.62148564664102479</v>
      </c>
      <c r="G38" s="15">
        <f t="shared" si="1"/>
        <v>0.24195049320676615</v>
      </c>
      <c r="H38" s="15">
        <f t="shared" si="1"/>
        <v>7.0298769771525008E-2</v>
      </c>
      <c r="I38" s="15">
        <f t="shared" si="1"/>
        <v>0.10201479214486969</v>
      </c>
      <c r="J38" s="15">
        <f t="shared" si="1"/>
        <v>0.60696411457779209</v>
      </c>
      <c r="K38" s="15">
        <f t="shared" si="1"/>
        <v>0.22357723577236233</v>
      </c>
      <c r="L38" s="15">
        <f t="shared" si="1"/>
        <v>7.5693064622971123E-2</v>
      </c>
      <c r="M38" s="15">
        <f t="shared" si="1"/>
        <v>8.3495686056223595E-2</v>
      </c>
    </row>
    <row r="39" spans="1:25" x14ac:dyDescent="0.35">
      <c r="A39" s="1"/>
      <c r="B39" s="1"/>
      <c r="E39" s="2" t="s">
        <v>16</v>
      </c>
      <c r="F39" s="15">
        <f t="shared" si="1"/>
        <v>44.659519555290842</v>
      </c>
      <c r="G39" s="15">
        <f t="shared" si="1"/>
        <v>42.705223880597011</v>
      </c>
      <c r="H39" s="15">
        <f t="shared" si="1"/>
        <v>45.550474850510028</v>
      </c>
      <c r="I39" s="15">
        <f t="shared" si="1"/>
        <v>44.089864692366604</v>
      </c>
      <c r="J39" s="15">
        <f t="shared" si="1"/>
        <v>44.621812727662316</v>
      </c>
      <c r="K39" s="15">
        <f t="shared" si="1"/>
        <v>42.737828478305147</v>
      </c>
      <c r="L39" s="15">
        <f t="shared" si="1"/>
        <v>45.525991856831737</v>
      </c>
      <c r="M39" s="15">
        <f t="shared" si="1"/>
        <v>44.122562674094709</v>
      </c>
    </row>
    <row r="40" spans="1:25" x14ac:dyDescent="0.35">
      <c r="A40" s="1"/>
      <c r="B40" s="1"/>
      <c r="E40" s="2" t="s">
        <v>17</v>
      </c>
      <c r="F40" s="15">
        <f t="shared" si="1"/>
        <v>20.16143497757847</v>
      </c>
      <c r="G40" s="15">
        <f t="shared" si="1"/>
        <v>24.454575056984702</v>
      </c>
      <c r="H40" s="15">
        <f t="shared" si="1"/>
        <v>11.967054263565895</v>
      </c>
      <c r="I40" s="15">
        <f t="shared" si="1"/>
        <v>15.890410958904114</v>
      </c>
      <c r="J40" s="15">
        <f t="shared" si="1"/>
        <v>20.255368543238536</v>
      </c>
      <c r="K40" s="15">
        <f t="shared" si="1"/>
        <v>24.404126645321956</v>
      </c>
      <c r="L40" s="15">
        <f t="shared" si="1"/>
        <v>12.045889101338425</v>
      </c>
      <c r="M40" s="15">
        <f t="shared" si="1"/>
        <v>15.85244267198404</v>
      </c>
    </row>
    <row r="41" spans="1:25" x14ac:dyDescent="0.35">
      <c r="A41" s="1"/>
      <c r="B41" s="1"/>
      <c r="E41" s="2" t="s">
        <v>18</v>
      </c>
      <c r="F41" s="15">
        <f t="shared" si="1"/>
        <v>24.466412042237707</v>
      </c>
      <c r="G41" s="15">
        <f t="shared" si="1"/>
        <v>9.3103448275862046</v>
      </c>
      <c r="H41" s="15">
        <f t="shared" si="1"/>
        <v>32.177582095028441</v>
      </c>
      <c r="I41" s="15">
        <f t="shared" si="1"/>
        <v>9.5548317046688354</v>
      </c>
      <c r="J41" s="15">
        <f t="shared" si="1"/>
        <v>24.502668607472103</v>
      </c>
      <c r="K41" s="15">
        <f t="shared" si="1"/>
        <v>9.3176470588235354</v>
      </c>
      <c r="L41" s="15">
        <f t="shared" si="1"/>
        <v>32.312252964426882</v>
      </c>
      <c r="M41" s="15">
        <f t="shared" si="1"/>
        <v>9.5379146919431399</v>
      </c>
      <c r="R41" s="14"/>
      <c r="S41" s="14"/>
      <c r="T41" s="14"/>
      <c r="U41" s="14"/>
      <c r="V41" s="14"/>
      <c r="W41" s="14"/>
      <c r="X41" s="14"/>
      <c r="Y41" s="14"/>
    </row>
    <row r="42" spans="1:25" x14ac:dyDescent="0.35">
      <c r="R42" s="14"/>
      <c r="S42" s="14"/>
      <c r="T42" s="14"/>
      <c r="U42" s="14"/>
      <c r="V42" s="14"/>
      <c r="W42" s="14"/>
      <c r="X42" s="14"/>
      <c r="Y42" s="14"/>
    </row>
    <row r="45" spans="1:25" x14ac:dyDescent="0.35">
      <c r="D45" s="13" t="s">
        <v>32</v>
      </c>
    </row>
    <row r="48" spans="1:25" x14ac:dyDescent="0.35">
      <c r="F48" s="14"/>
      <c r="G48" s="14"/>
      <c r="H48" s="14"/>
      <c r="I48" s="14"/>
      <c r="J48" s="14"/>
      <c r="K48" s="14"/>
      <c r="L48" s="14"/>
      <c r="M48" s="14"/>
    </row>
    <row r="49" spans="4:13" x14ac:dyDescent="0.35">
      <c r="E49" s="2"/>
      <c r="F49" s="12" t="s">
        <v>33</v>
      </c>
      <c r="G49" s="12" t="s">
        <v>34</v>
      </c>
      <c r="H49" s="12" t="s">
        <v>35</v>
      </c>
      <c r="I49" s="12" t="s">
        <v>36</v>
      </c>
    </row>
    <row r="50" spans="4:13" x14ac:dyDescent="0.35">
      <c r="E50" s="9" t="s">
        <v>6</v>
      </c>
      <c r="F50" s="16">
        <f>(($H22-$F22)/$H22)*100</f>
        <v>12.118130979340936</v>
      </c>
      <c r="G50" s="17">
        <f>(($G22-$I22)/$G22)*100</f>
        <v>25.754812563323203</v>
      </c>
      <c r="H50" s="16">
        <f>(($L22-$J22)/$L22)*100</f>
        <v>12.341315278538362</v>
      </c>
      <c r="I50" s="17">
        <f>(($K22-$M22)/$K22)*100</f>
        <v>25.716181838292222</v>
      </c>
      <c r="J50" s="88"/>
      <c r="K50" s="88"/>
      <c r="L50" s="88"/>
      <c r="M50" s="88"/>
    </row>
    <row r="51" spans="4:13" x14ac:dyDescent="0.35">
      <c r="E51" s="9" t="s">
        <v>60</v>
      </c>
      <c r="F51" s="16">
        <f t="shared" ref="F51:F55" si="2">(($H23-$F23)/$H23)*100</f>
        <v>10.922671353251316</v>
      </c>
      <c r="G51" s="17">
        <f t="shared" ref="G51:G55" si="3">(($G23-$I23)/$G23)*100</f>
        <v>27.024008933556658</v>
      </c>
      <c r="H51" s="16">
        <f t="shared" ref="H51:H55" si="4">(($L23-$J23)/$L23)*100</f>
        <v>11.145803765729971</v>
      </c>
      <c r="I51" s="17">
        <f t="shared" ref="I51:I55" si="5">(($K23-$M23)/$K23)*100</f>
        <v>26.971544715447155</v>
      </c>
      <c r="J51" s="14"/>
      <c r="K51" s="14"/>
      <c r="L51" s="14"/>
      <c r="M51" s="14"/>
    </row>
    <row r="52" spans="4:13" x14ac:dyDescent="0.35">
      <c r="E52" s="9" t="s">
        <v>63</v>
      </c>
      <c r="F52" s="16">
        <f t="shared" si="2"/>
        <v>11.413999296517769</v>
      </c>
      <c r="G52" s="17">
        <f t="shared" si="3"/>
        <v>26.921641791044777</v>
      </c>
      <c r="H52" s="16">
        <f t="shared" si="4"/>
        <v>11.61821797178297</v>
      </c>
      <c r="I52" s="17">
        <f t="shared" si="5"/>
        <v>26.869016092890607</v>
      </c>
      <c r="J52" s="14"/>
      <c r="K52" s="14"/>
      <c r="L52" s="14"/>
      <c r="M52" s="14"/>
    </row>
    <row r="53" spans="4:13" x14ac:dyDescent="0.35">
      <c r="E53" s="9" t="s">
        <v>7</v>
      </c>
      <c r="F53" s="16">
        <f t="shared" si="2"/>
        <v>9.9644702842377324</v>
      </c>
      <c r="G53" s="17">
        <f t="shared" si="3"/>
        <v>28.687723868446763</v>
      </c>
      <c r="H53" s="16">
        <f t="shared" si="4"/>
        <v>10.151225447592557</v>
      </c>
      <c r="I53" s="17">
        <f t="shared" si="5"/>
        <v>28.637495553183928</v>
      </c>
      <c r="J53" s="14"/>
      <c r="K53" s="14"/>
      <c r="L53" s="14"/>
      <c r="M53" s="14"/>
    </row>
    <row r="54" spans="4:13" x14ac:dyDescent="0.35">
      <c r="E54" s="9" t="s">
        <v>8</v>
      </c>
      <c r="F54" s="16">
        <f t="shared" si="2"/>
        <v>18.345257750871401</v>
      </c>
      <c r="G54" s="17">
        <f t="shared" si="3"/>
        <v>20.603448275862075</v>
      </c>
      <c r="H54" s="16">
        <f t="shared" si="4"/>
        <v>18.537549407114625</v>
      </c>
      <c r="I54" s="17">
        <f t="shared" si="5"/>
        <v>20.564705882352936</v>
      </c>
      <c r="J54" s="14"/>
      <c r="K54" s="14"/>
      <c r="L54" s="14"/>
      <c r="M54" s="14"/>
    </row>
    <row r="55" spans="4:13" x14ac:dyDescent="0.35">
      <c r="E55" s="9" t="s">
        <v>61</v>
      </c>
      <c r="F55" s="16">
        <f t="shared" si="2"/>
        <v>9.0614011360562614</v>
      </c>
      <c r="G55" s="17">
        <f t="shared" si="3"/>
        <v>20.817490494296585</v>
      </c>
      <c r="H55" s="16">
        <f t="shared" si="4"/>
        <v>9.1386861313868657</v>
      </c>
      <c r="I55" s="17">
        <f t="shared" si="5"/>
        <v>20.75765438505449</v>
      </c>
      <c r="J55" s="14"/>
      <c r="K55" s="14"/>
      <c r="L55" s="14"/>
      <c r="M55" s="14"/>
    </row>
    <row r="56" spans="4:13" x14ac:dyDescent="0.35">
      <c r="F56" s="14"/>
      <c r="G56" s="14"/>
      <c r="H56" s="14"/>
      <c r="I56" s="14"/>
      <c r="J56" s="14"/>
      <c r="K56" s="14"/>
      <c r="L56" s="14"/>
      <c r="M56" s="14"/>
    </row>
    <row r="57" spans="4:13" x14ac:dyDescent="0.35">
      <c r="F57" s="14"/>
      <c r="G57" s="14"/>
      <c r="H57" s="14"/>
      <c r="I57" s="14"/>
      <c r="J57" s="14"/>
      <c r="K57" s="14"/>
      <c r="L57" s="14"/>
      <c r="M57" s="14"/>
    </row>
    <row r="59" spans="4:13" x14ac:dyDescent="0.35">
      <c r="D59" s="13" t="s">
        <v>37</v>
      </c>
    </row>
    <row r="61" spans="4:13" x14ac:dyDescent="0.35">
      <c r="E61" s="89" t="s">
        <v>38</v>
      </c>
      <c r="F61" s="91" t="s">
        <v>39</v>
      </c>
      <c r="G61" s="91"/>
      <c r="H61" s="91"/>
      <c r="I61" s="9"/>
    </row>
    <row r="62" spans="4:13" x14ac:dyDescent="0.35">
      <c r="E62" s="90"/>
      <c r="F62" s="9" t="s">
        <v>40</v>
      </c>
      <c r="G62" s="9" t="s">
        <v>41</v>
      </c>
      <c r="H62" s="9" t="s">
        <v>42</v>
      </c>
      <c r="I62" s="9" t="s">
        <v>43</v>
      </c>
    </row>
    <row r="63" spans="4:13" x14ac:dyDescent="0.35">
      <c r="E63" s="9"/>
      <c r="F63" s="9"/>
      <c r="G63" s="9"/>
      <c r="H63" s="9"/>
      <c r="I63" s="9"/>
    </row>
    <row r="64" spans="4:13" x14ac:dyDescent="0.35">
      <c r="E64" s="92" t="s">
        <v>44</v>
      </c>
      <c r="F64" s="9" t="s">
        <v>62</v>
      </c>
      <c r="G64" s="12">
        <v>336.2</v>
      </c>
      <c r="H64" s="12">
        <v>369.7</v>
      </c>
      <c r="I64" s="15">
        <f>(($H64-$G64)/$H64)*100</f>
        <v>9.0614011360562614</v>
      </c>
    </row>
    <row r="65" spans="5:22" x14ac:dyDescent="0.35">
      <c r="E65" s="93"/>
      <c r="F65" s="9" t="s">
        <v>64</v>
      </c>
      <c r="G65" s="12">
        <v>445.1</v>
      </c>
      <c r="H65" s="12">
        <v>545.1</v>
      </c>
      <c r="I65" s="15">
        <f t="shared" ref="I65:I71" si="6">(($H65-$G65)/$H65)*100</f>
        <v>18.345257750871401</v>
      </c>
    </row>
    <row r="66" spans="5:22" x14ac:dyDescent="0.35">
      <c r="E66" s="93"/>
      <c r="F66" s="9" t="s">
        <v>45</v>
      </c>
      <c r="G66" s="12">
        <v>557.5</v>
      </c>
      <c r="H66" s="12">
        <v>619.20000000000005</v>
      </c>
      <c r="I66" s="15">
        <f t="shared" si="6"/>
        <v>9.9644702842377324</v>
      </c>
    </row>
    <row r="67" spans="5:22" x14ac:dyDescent="0.35">
      <c r="E67" s="94"/>
      <c r="F67" s="9" t="s">
        <v>46</v>
      </c>
      <c r="G67" s="12">
        <v>1007.4</v>
      </c>
      <c r="H67" s="12">
        <v>1137.2</v>
      </c>
      <c r="I67" s="15">
        <f t="shared" si="6"/>
        <v>11.413999296517769</v>
      </c>
    </row>
    <row r="68" spans="5:22" x14ac:dyDescent="0.35">
      <c r="E68" s="92" t="s">
        <v>47</v>
      </c>
      <c r="F68" s="9" t="s">
        <v>62</v>
      </c>
      <c r="G68" s="12">
        <v>311.2</v>
      </c>
      <c r="H68" s="12">
        <v>342.5</v>
      </c>
      <c r="I68" s="15">
        <f t="shared" si="6"/>
        <v>9.1386861313868657</v>
      </c>
    </row>
    <row r="69" spans="5:22" x14ac:dyDescent="0.35">
      <c r="E69" s="93"/>
      <c r="F69" s="9" t="s">
        <v>64</v>
      </c>
      <c r="G69" s="12">
        <v>412.2</v>
      </c>
      <c r="H69" s="12">
        <v>506</v>
      </c>
      <c r="I69" s="15">
        <f t="shared" si="6"/>
        <v>18.537549407114625</v>
      </c>
    </row>
    <row r="70" spans="5:22" x14ac:dyDescent="0.35">
      <c r="E70" s="93"/>
      <c r="F70" s="9" t="s">
        <v>45</v>
      </c>
      <c r="G70" s="12">
        <v>516.9</v>
      </c>
      <c r="H70" s="12">
        <v>575.29999999999995</v>
      </c>
      <c r="I70" s="15">
        <f t="shared" si="6"/>
        <v>10.151225447592557</v>
      </c>
    </row>
    <row r="71" spans="5:22" x14ac:dyDescent="0.35">
      <c r="E71" s="94"/>
      <c r="F71" s="9" t="s">
        <v>46</v>
      </c>
      <c r="G71" s="12">
        <v>933.4</v>
      </c>
      <c r="H71" s="12">
        <v>1056.0999999999999</v>
      </c>
      <c r="I71" s="15">
        <f t="shared" si="6"/>
        <v>11.61821797178297</v>
      </c>
    </row>
    <row r="79" spans="5:22" x14ac:dyDescent="0.35">
      <c r="O79" s="88"/>
      <c r="P79" s="88"/>
      <c r="Q79" s="88"/>
      <c r="R79" s="88"/>
      <c r="S79" s="88"/>
      <c r="T79" s="88"/>
      <c r="U79" s="88"/>
      <c r="V79" s="88"/>
    </row>
    <row r="81" spans="4:22" x14ac:dyDescent="0.35">
      <c r="D81" s="13" t="s">
        <v>48</v>
      </c>
      <c r="O81" s="88"/>
      <c r="P81" s="88"/>
      <c r="Q81" s="88"/>
      <c r="R81" s="88"/>
      <c r="S81" s="88"/>
      <c r="T81" s="88"/>
      <c r="U81" s="88"/>
      <c r="V81" s="88"/>
    </row>
    <row r="82" spans="4:22" x14ac:dyDescent="0.35">
      <c r="O82" s="14"/>
      <c r="P82" s="14"/>
      <c r="Q82" s="14"/>
      <c r="R82" s="14"/>
      <c r="S82" s="14"/>
      <c r="T82" s="14"/>
      <c r="U82" s="14"/>
      <c r="V82" s="14"/>
    </row>
    <row r="83" spans="4:22" x14ac:dyDescent="0.35">
      <c r="O83" s="14"/>
      <c r="P83" s="14"/>
      <c r="Q83" s="14"/>
      <c r="R83" s="14"/>
      <c r="S83" s="14"/>
      <c r="T83" s="14"/>
      <c r="U83" s="14"/>
      <c r="V83" s="14"/>
    </row>
    <row r="84" spans="4:22" x14ac:dyDescent="0.35">
      <c r="E84" s="89" t="s">
        <v>38</v>
      </c>
      <c r="F84" s="91" t="s">
        <v>39</v>
      </c>
      <c r="G84" s="91"/>
      <c r="H84" s="91"/>
      <c r="I84" s="9"/>
      <c r="O84" s="14"/>
      <c r="P84" s="14"/>
      <c r="Q84" s="14"/>
      <c r="R84" s="14"/>
      <c r="S84" s="14"/>
      <c r="T84" s="14"/>
      <c r="U84" s="14"/>
      <c r="V84" s="14"/>
    </row>
    <row r="85" spans="4:22" x14ac:dyDescent="0.35">
      <c r="E85" s="90"/>
      <c r="F85" s="9" t="s">
        <v>40</v>
      </c>
      <c r="G85" s="9" t="s">
        <v>41</v>
      </c>
      <c r="H85" s="9" t="s">
        <v>42</v>
      </c>
      <c r="I85" s="9" t="s">
        <v>1</v>
      </c>
      <c r="O85" s="14"/>
      <c r="P85" s="14"/>
      <c r="Q85" s="14"/>
      <c r="R85" s="14"/>
      <c r="S85" s="14"/>
      <c r="T85" s="14"/>
      <c r="U85" s="14"/>
      <c r="V85" s="14"/>
    </row>
    <row r="86" spans="4:22" x14ac:dyDescent="0.35">
      <c r="E86" s="9"/>
      <c r="F86" s="9"/>
      <c r="G86" s="9"/>
      <c r="H86" s="9"/>
      <c r="I86" s="9"/>
      <c r="O86" s="14"/>
      <c r="P86" s="14"/>
      <c r="Q86" s="14"/>
      <c r="R86" s="14"/>
      <c r="S86" s="14"/>
      <c r="T86" s="14"/>
      <c r="U86" s="14"/>
      <c r="V86" s="14"/>
    </row>
    <row r="87" spans="4:22" x14ac:dyDescent="0.35">
      <c r="E87" s="92" t="s">
        <v>44</v>
      </c>
      <c r="F87" s="9" t="s">
        <v>62</v>
      </c>
      <c r="G87" s="12">
        <v>210.4</v>
      </c>
      <c r="H87" s="12">
        <v>166.6</v>
      </c>
      <c r="I87" s="15">
        <f>(($G87-$H87)/$G87)*100</f>
        <v>20.817490494296585</v>
      </c>
      <c r="O87" s="14"/>
      <c r="P87" s="14"/>
      <c r="Q87" s="14"/>
      <c r="R87" s="14"/>
      <c r="S87" s="14"/>
      <c r="T87" s="14"/>
      <c r="U87" s="14"/>
      <c r="V87" s="14"/>
    </row>
    <row r="88" spans="4:22" x14ac:dyDescent="0.35">
      <c r="E88" s="93"/>
      <c r="F88" s="9" t="s">
        <v>64</v>
      </c>
      <c r="G88" s="12">
        <v>232</v>
      </c>
      <c r="H88" s="12">
        <v>184.2</v>
      </c>
      <c r="I88" s="15">
        <f t="shared" ref="I88:I94" si="7">(($G88-$H88)/$G88)*100</f>
        <v>20.603448275862075</v>
      </c>
      <c r="O88" s="14"/>
      <c r="P88" s="14"/>
      <c r="Q88" s="14"/>
      <c r="R88" s="14"/>
      <c r="S88" s="14"/>
      <c r="T88" s="14"/>
      <c r="U88" s="14"/>
      <c r="V88" s="14"/>
    </row>
    <row r="89" spans="4:22" x14ac:dyDescent="0.35">
      <c r="E89" s="93"/>
      <c r="F89" s="9" t="s">
        <v>45</v>
      </c>
      <c r="G89" s="12">
        <v>307.10000000000002</v>
      </c>
      <c r="H89" s="12">
        <v>219</v>
      </c>
      <c r="I89" s="15">
        <f t="shared" si="7"/>
        <v>28.687723868446763</v>
      </c>
    </row>
    <row r="90" spans="4:22" x14ac:dyDescent="0.35">
      <c r="E90" s="94"/>
      <c r="F90" s="9" t="s">
        <v>46</v>
      </c>
      <c r="G90" s="12">
        <v>536</v>
      </c>
      <c r="H90" s="12">
        <v>391.7</v>
      </c>
      <c r="I90" s="15">
        <f t="shared" si="7"/>
        <v>26.921641791044777</v>
      </c>
    </row>
    <row r="91" spans="4:22" x14ac:dyDescent="0.35">
      <c r="E91" s="92" t="s">
        <v>47</v>
      </c>
      <c r="F91" s="9" t="s">
        <v>62</v>
      </c>
      <c r="G91" s="12">
        <v>192.7</v>
      </c>
      <c r="H91" s="12">
        <v>152.69999999999999</v>
      </c>
      <c r="I91" s="15">
        <f t="shared" si="7"/>
        <v>20.75765438505449</v>
      </c>
    </row>
    <row r="92" spans="4:22" x14ac:dyDescent="0.35">
      <c r="E92" s="93"/>
      <c r="F92" s="9" t="s">
        <v>64</v>
      </c>
      <c r="G92" s="12">
        <v>212.5</v>
      </c>
      <c r="H92" s="12">
        <v>168.8</v>
      </c>
      <c r="I92" s="15">
        <f t="shared" si="7"/>
        <v>20.564705882352936</v>
      </c>
    </row>
    <row r="93" spans="4:22" x14ac:dyDescent="0.35">
      <c r="E93" s="93"/>
      <c r="F93" s="9" t="s">
        <v>45</v>
      </c>
      <c r="G93" s="12">
        <v>281.10000000000002</v>
      </c>
      <c r="H93" s="12">
        <v>200.6</v>
      </c>
      <c r="I93" s="15">
        <f t="shared" si="7"/>
        <v>28.637495553183928</v>
      </c>
    </row>
    <row r="94" spans="4:22" x14ac:dyDescent="0.35">
      <c r="E94" s="94"/>
      <c r="F94" s="9" t="s">
        <v>46</v>
      </c>
      <c r="G94" s="12">
        <v>490.9</v>
      </c>
      <c r="H94" s="12">
        <v>359</v>
      </c>
      <c r="I94" s="15">
        <f t="shared" si="7"/>
        <v>26.869016092890607</v>
      </c>
    </row>
    <row r="101" spans="4:6" x14ac:dyDescent="0.35">
      <c r="D101" s="19" t="s">
        <v>49</v>
      </c>
      <c r="E101" s="20" t="s">
        <v>50</v>
      </c>
      <c r="F101" s="20" t="s">
        <v>51</v>
      </c>
    </row>
    <row r="102" spans="4:6" x14ac:dyDescent="0.35">
      <c r="D102">
        <v>1</v>
      </c>
      <c r="E102" s="1">
        <v>0.90177619461302361</v>
      </c>
      <c r="F102" s="1">
        <v>0.78987334285791277</v>
      </c>
    </row>
    <row r="103" spans="4:6" x14ac:dyDescent="0.35">
      <c r="D103">
        <v>2</v>
      </c>
      <c r="E103" s="1">
        <v>2.200138632350233</v>
      </c>
      <c r="F103" s="1">
        <v>1.5708428448458391</v>
      </c>
    </row>
    <row r="104" spans="4:6" x14ac:dyDescent="0.35">
      <c r="D104">
        <v>3</v>
      </c>
      <c r="E104" s="1">
        <v>1.707269788356657</v>
      </c>
      <c r="F104" s="1">
        <v>1.0758747420412913</v>
      </c>
    </row>
    <row r="105" spans="4:6" x14ac:dyDescent="0.35">
      <c r="D105">
        <v>4</v>
      </c>
      <c r="E105" s="1">
        <v>1.406809001459286</v>
      </c>
      <c r="F105" s="1">
        <v>1.2856795879343206</v>
      </c>
    </row>
    <row r="106" spans="4:6" x14ac:dyDescent="0.35">
      <c r="D106">
        <v>5</v>
      </c>
      <c r="E106" s="1">
        <v>0.40935552474579517</v>
      </c>
      <c r="F106" s="1">
        <v>0.35036030561706422</v>
      </c>
    </row>
    <row r="107" spans="4:6" x14ac:dyDescent="0.35">
      <c r="D107">
        <v>6</v>
      </c>
      <c r="E107" s="1">
        <v>0.40930117201600569</v>
      </c>
      <c r="F107" s="1">
        <v>0.26281307196618992</v>
      </c>
    </row>
    <row r="108" spans="4:6" x14ac:dyDescent="0.35">
      <c r="D108">
        <v>7</v>
      </c>
      <c r="E108" s="1">
        <v>0.188666773332064</v>
      </c>
      <c r="F108" s="1">
        <v>0.19463371687917352</v>
      </c>
    </row>
    <row r="109" spans="4:6" x14ac:dyDescent="0.35">
      <c r="D109">
        <v>8</v>
      </c>
      <c r="E109" s="1">
        <v>2.0096386504121542</v>
      </c>
      <c r="F109" s="1">
        <v>1.2217251378265315</v>
      </c>
    </row>
    <row r="110" spans="4:6" x14ac:dyDescent="0.35">
      <c r="D110">
        <v>9</v>
      </c>
      <c r="E110" s="1">
        <v>1.4123445897623821</v>
      </c>
      <c r="F110" s="1">
        <v>0.8567971435477324</v>
      </c>
    </row>
    <row r="111" spans="4:6" x14ac:dyDescent="0.35">
      <c r="D111">
        <v>10</v>
      </c>
      <c r="E111" s="1">
        <v>1.6533649082571651</v>
      </c>
      <c r="F111" s="1">
        <v>2.1768600960510325</v>
      </c>
    </row>
    <row r="112" spans="4:6" x14ac:dyDescent="0.35">
      <c r="D112" s="21">
        <v>11</v>
      </c>
      <c r="E112">
        <v>0.89</v>
      </c>
      <c r="F112">
        <v>0.61</v>
      </c>
    </row>
    <row r="113" spans="2:55" x14ac:dyDescent="0.35">
      <c r="D113" s="21">
        <v>12</v>
      </c>
      <c r="E113">
        <v>1.8</v>
      </c>
      <c r="F113">
        <v>1.23</v>
      </c>
    </row>
    <row r="116" spans="2:55" x14ac:dyDescent="0.35">
      <c r="B116" s="18"/>
      <c r="C116" s="18"/>
      <c r="D116" s="18"/>
      <c r="E116" s="18"/>
      <c r="F116" s="18"/>
      <c r="G116" s="18"/>
      <c r="H116" s="18"/>
      <c r="I116" s="18"/>
      <c r="J116" s="18"/>
      <c r="K116" s="18"/>
      <c r="L116" s="18"/>
      <c r="M116" s="18"/>
      <c r="N116" s="18"/>
      <c r="O116" s="18"/>
      <c r="P116" s="18"/>
      <c r="Q116" s="18"/>
      <c r="R116" s="18"/>
      <c r="S116" s="18"/>
      <c r="T116" s="18"/>
      <c r="U116" s="18"/>
      <c r="V116" s="18"/>
      <c r="W116" s="18"/>
      <c r="X116" s="18"/>
      <c r="Y116" s="18"/>
      <c r="Z116" s="18"/>
      <c r="AA116" s="18"/>
      <c r="AB116" s="18"/>
      <c r="AC116" s="18"/>
      <c r="AD116" s="18"/>
      <c r="AE116" s="18"/>
      <c r="AF116" s="18"/>
      <c r="AG116" s="18"/>
      <c r="AH116" s="18"/>
      <c r="AI116" s="18"/>
      <c r="AJ116" s="18"/>
      <c r="AK116" s="18"/>
      <c r="AL116" s="18"/>
      <c r="AM116" s="18"/>
      <c r="AN116" s="18"/>
      <c r="AO116" s="18"/>
      <c r="AP116" s="18"/>
      <c r="AQ116" s="18"/>
      <c r="AR116" s="18"/>
      <c r="AS116" s="18"/>
      <c r="AT116" s="18"/>
      <c r="AU116" s="18"/>
      <c r="AV116" s="18"/>
      <c r="AW116" s="18"/>
      <c r="AX116" s="18"/>
      <c r="AY116" s="18"/>
      <c r="AZ116" s="18"/>
      <c r="BA116" s="18"/>
      <c r="BB116" s="18"/>
      <c r="BC116" s="18"/>
    </row>
    <row r="118" spans="2:55" x14ac:dyDescent="0.35">
      <c r="D118" s="22" t="s">
        <v>111</v>
      </c>
    </row>
    <row r="119" spans="2:55" x14ac:dyDescent="0.35">
      <c r="C119" s="22" t="s">
        <v>47</v>
      </c>
      <c r="E119" s="4" t="s">
        <v>52</v>
      </c>
      <c r="F119" t="s">
        <v>53</v>
      </c>
      <c r="G119" t="s">
        <v>54</v>
      </c>
      <c r="J119" s="4" t="s">
        <v>57</v>
      </c>
      <c r="K119" t="s">
        <v>58</v>
      </c>
      <c r="L119" t="s">
        <v>59</v>
      </c>
      <c r="O119" s="4" t="s">
        <v>67</v>
      </c>
      <c r="P119" t="s">
        <v>65</v>
      </c>
      <c r="Q119" t="s">
        <v>66</v>
      </c>
      <c r="T119" s="4" t="s">
        <v>70</v>
      </c>
      <c r="U119" t="s">
        <v>68</v>
      </c>
      <c r="V119" t="s">
        <v>69</v>
      </c>
    </row>
    <row r="122" spans="2:55" x14ac:dyDescent="0.35">
      <c r="E122" s="89" t="s">
        <v>38</v>
      </c>
      <c r="F122" s="91" t="s">
        <v>39</v>
      </c>
      <c r="G122" s="91"/>
      <c r="H122" s="91"/>
      <c r="J122" s="91" t="s">
        <v>38</v>
      </c>
      <c r="K122" s="91" t="s">
        <v>39</v>
      </c>
      <c r="L122" s="91"/>
      <c r="M122" s="91"/>
      <c r="O122" s="92" t="s">
        <v>38</v>
      </c>
      <c r="P122" s="91" t="s">
        <v>39</v>
      </c>
      <c r="Q122" s="91"/>
      <c r="R122" s="91"/>
      <c r="T122" s="92" t="s">
        <v>38</v>
      </c>
      <c r="U122" s="91" t="s">
        <v>39</v>
      </c>
      <c r="V122" s="91"/>
      <c r="W122" s="91"/>
    </row>
    <row r="123" spans="2:55" x14ac:dyDescent="0.35">
      <c r="E123" s="90"/>
      <c r="F123" s="9" t="s">
        <v>40</v>
      </c>
      <c r="G123" s="91" t="s">
        <v>56</v>
      </c>
      <c r="H123" s="91"/>
      <c r="J123" s="91"/>
      <c r="K123" s="9" t="s">
        <v>40</v>
      </c>
      <c r="L123" s="91" t="s">
        <v>56</v>
      </c>
      <c r="M123" s="91"/>
      <c r="O123" s="94"/>
      <c r="P123" s="9" t="s">
        <v>40</v>
      </c>
      <c r="Q123" s="91" t="s">
        <v>56</v>
      </c>
      <c r="R123" s="91"/>
      <c r="T123" s="94"/>
      <c r="U123" s="9" t="s">
        <v>40</v>
      </c>
      <c r="V123" s="91" t="s">
        <v>56</v>
      </c>
      <c r="W123" s="91"/>
    </row>
    <row r="124" spans="2:55" x14ac:dyDescent="0.35">
      <c r="E124" s="9"/>
      <c r="F124" s="9"/>
      <c r="G124" s="24" t="s">
        <v>29</v>
      </c>
      <c r="H124" s="25" t="s">
        <v>30</v>
      </c>
      <c r="J124" s="9"/>
      <c r="K124" s="9"/>
      <c r="L124" s="24" t="s">
        <v>29</v>
      </c>
      <c r="M124" s="25" t="s">
        <v>30</v>
      </c>
      <c r="O124" s="9"/>
      <c r="P124" s="9"/>
      <c r="Q124" s="24" t="s">
        <v>29</v>
      </c>
      <c r="R124" s="25" t="s">
        <v>30</v>
      </c>
      <c r="T124" s="9"/>
      <c r="U124" s="9"/>
      <c r="V124" s="24" t="s">
        <v>29</v>
      </c>
      <c r="W124" s="25" t="s">
        <v>30</v>
      </c>
    </row>
    <row r="125" spans="2:55" x14ac:dyDescent="0.35">
      <c r="E125" s="92" t="s">
        <v>47</v>
      </c>
      <c r="F125" s="9" t="s">
        <v>62</v>
      </c>
      <c r="G125" s="24">
        <v>377.4</v>
      </c>
      <c r="H125" s="25">
        <v>211.2</v>
      </c>
      <c r="J125" s="84" t="s">
        <v>47</v>
      </c>
      <c r="K125" s="9" t="s">
        <v>62</v>
      </c>
      <c r="L125" s="24">
        <v>383</v>
      </c>
      <c r="M125" s="25">
        <v>146.80000000000001</v>
      </c>
      <c r="O125" s="23" t="s">
        <v>47</v>
      </c>
      <c r="P125" s="9" t="s">
        <v>62</v>
      </c>
      <c r="Q125" s="24">
        <v>315.7</v>
      </c>
      <c r="R125" s="25">
        <v>150.6</v>
      </c>
      <c r="T125" s="23" t="s">
        <v>47</v>
      </c>
      <c r="U125" s="9" t="s">
        <v>62</v>
      </c>
      <c r="V125" s="24">
        <v>418.2</v>
      </c>
      <c r="W125" s="25">
        <v>182.8</v>
      </c>
    </row>
    <row r="126" spans="2:55" x14ac:dyDescent="0.35">
      <c r="E126" s="93"/>
      <c r="F126" s="9" t="s">
        <v>64</v>
      </c>
      <c r="G126" s="24">
        <v>513.79999999999995</v>
      </c>
      <c r="H126" s="25">
        <v>233.1</v>
      </c>
      <c r="J126" s="84"/>
      <c r="K126" s="9" t="s">
        <v>64</v>
      </c>
      <c r="L126" s="24">
        <v>607.5</v>
      </c>
      <c r="M126" s="25">
        <v>162.19999999999999</v>
      </c>
      <c r="O126" s="23"/>
      <c r="P126" s="9" t="s">
        <v>64</v>
      </c>
      <c r="Q126" s="24">
        <v>452.8</v>
      </c>
      <c r="R126" s="25">
        <v>166.6</v>
      </c>
      <c r="T126" s="23"/>
      <c r="U126" s="9" t="s">
        <v>64</v>
      </c>
      <c r="V126" s="24">
        <v>624.9</v>
      </c>
      <c r="W126" s="25">
        <v>202</v>
      </c>
    </row>
    <row r="127" spans="2:55" x14ac:dyDescent="0.35">
      <c r="E127" s="93"/>
      <c r="F127" s="9" t="s">
        <v>45</v>
      </c>
      <c r="G127" s="24">
        <v>644.79999999999995</v>
      </c>
      <c r="H127" s="25">
        <v>306</v>
      </c>
      <c r="J127" s="84"/>
      <c r="K127" s="9" t="s">
        <v>45</v>
      </c>
      <c r="L127" s="24">
        <v>665</v>
      </c>
      <c r="M127" s="25">
        <v>186.2</v>
      </c>
      <c r="O127" s="23"/>
      <c r="P127" s="9" t="s">
        <v>45</v>
      </c>
      <c r="Q127" s="24">
        <v>737.3</v>
      </c>
      <c r="R127" s="25">
        <v>334.7</v>
      </c>
      <c r="T127" s="23"/>
      <c r="U127" s="9" t="s">
        <v>45</v>
      </c>
      <c r="V127" s="24">
        <v>734.9</v>
      </c>
      <c r="W127" s="25">
        <v>248.2</v>
      </c>
    </row>
    <row r="128" spans="2:55" x14ac:dyDescent="0.35">
      <c r="E128" s="94"/>
      <c r="F128" s="9" t="s">
        <v>55</v>
      </c>
      <c r="G128" s="24">
        <v>1163.4000000000001</v>
      </c>
      <c r="H128" s="25">
        <v>536.20000000000005</v>
      </c>
      <c r="J128" s="84"/>
      <c r="K128" s="9" t="s">
        <v>55</v>
      </c>
      <c r="L128" s="24">
        <v>1231.5999999999999</v>
      </c>
      <c r="M128" s="25">
        <v>335.9</v>
      </c>
      <c r="O128" s="23"/>
      <c r="P128" s="9" t="s">
        <v>55</v>
      </c>
      <c r="Q128" s="24">
        <v>951.4</v>
      </c>
      <c r="R128" s="25">
        <v>356.6</v>
      </c>
      <c r="T128" s="23"/>
      <c r="U128" s="9" t="s">
        <v>55</v>
      </c>
      <c r="V128" s="24">
        <v>1342.9</v>
      </c>
      <c r="W128" s="25">
        <v>441.7</v>
      </c>
    </row>
    <row r="131" spans="5:23" x14ac:dyDescent="0.35">
      <c r="E131" s="4" t="s">
        <v>71</v>
      </c>
      <c r="F131" t="s">
        <v>72</v>
      </c>
      <c r="G131" t="s">
        <v>73</v>
      </c>
      <c r="J131" s="4" t="s">
        <v>74</v>
      </c>
      <c r="K131" t="s">
        <v>72</v>
      </c>
      <c r="L131" t="s">
        <v>75</v>
      </c>
      <c r="O131" s="4" t="s">
        <v>77</v>
      </c>
      <c r="P131" t="s">
        <v>76</v>
      </c>
      <c r="Q131" t="s">
        <v>78</v>
      </c>
      <c r="T131" s="4" t="s">
        <v>79</v>
      </c>
      <c r="U131" t="s">
        <v>80</v>
      </c>
      <c r="V131" t="s">
        <v>81</v>
      </c>
    </row>
    <row r="134" spans="5:23" x14ac:dyDescent="0.35">
      <c r="E134" s="89" t="s">
        <v>38</v>
      </c>
      <c r="F134" s="91" t="s">
        <v>39</v>
      </c>
      <c r="G134" s="91"/>
      <c r="H134" s="91"/>
      <c r="J134" s="91" t="s">
        <v>38</v>
      </c>
      <c r="K134" s="91" t="s">
        <v>39</v>
      </c>
      <c r="L134" s="91"/>
      <c r="M134" s="91"/>
      <c r="O134" s="92" t="s">
        <v>38</v>
      </c>
      <c r="P134" s="91" t="s">
        <v>39</v>
      </c>
      <c r="Q134" s="91"/>
      <c r="R134" s="91"/>
      <c r="T134" s="92" t="s">
        <v>38</v>
      </c>
      <c r="U134" s="91" t="s">
        <v>39</v>
      </c>
      <c r="V134" s="91"/>
      <c r="W134" s="91"/>
    </row>
    <row r="135" spans="5:23" x14ac:dyDescent="0.35">
      <c r="E135" s="90"/>
      <c r="F135" s="9" t="s">
        <v>40</v>
      </c>
      <c r="G135" s="91" t="s">
        <v>56</v>
      </c>
      <c r="H135" s="91"/>
      <c r="J135" s="91"/>
      <c r="K135" s="9" t="s">
        <v>40</v>
      </c>
      <c r="L135" s="91" t="s">
        <v>56</v>
      </c>
      <c r="M135" s="91"/>
      <c r="O135" s="94"/>
      <c r="P135" s="9" t="s">
        <v>40</v>
      </c>
      <c r="Q135" s="91" t="s">
        <v>56</v>
      </c>
      <c r="R135" s="91"/>
      <c r="T135" s="94"/>
      <c r="U135" s="9" t="s">
        <v>40</v>
      </c>
      <c r="V135" s="91" t="s">
        <v>56</v>
      </c>
      <c r="W135" s="91"/>
    </row>
    <row r="136" spans="5:23" x14ac:dyDescent="0.35">
      <c r="E136" s="9"/>
      <c r="F136" s="9"/>
      <c r="G136" s="24" t="s">
        <v>29</v>
      </c>
      <c r="H136" s="25" t="s">
        <v>30</v>
      </c>
      <c r="J136" s="9"/>
      <c r="K136" s="9"/>
      <c r="L136" s="24" t="s">
        <v>29</v>
      </c>
      <c r="M136" s="25" t="s">
        <v>30</v>
      </c>
      <c r="O136" s="9"/>
      <c r="P136" s="9"/>
      <c r="Q136" s="24" t="s">
        <v>29</v>
      </c>
      <c r="R136" s="25" t="s">
        <v>30</v>
      </c>
      <c r="T136" s="9"/>
      <c r="U136" s="9"/>
      <c r="V136" s="24" t="s">
        <v>29</v>
      </c>
      <c r="W136" s="25" t="s">
        <v>30</v>
      </c>
    </row>
    <row r="137" spans="5:23" x14ac:dyDescent="0.35">
      <c r="E137" s="92" t="s">
        <v>47</v>
      </c>
      <c r="F137" s="9" t="s">
        <v>62</v>
      </c>
      <c r="G137" s="24">
        <v>404.8</v>
      </c>
      <c r="H137" s="25">
        <v>302.7</v>
      </c>
      <c r="J137" s="84" t="s">
        <v>47</v>
      </c>
      <c r="K137" s="9" t="s">
        <v>62</v>
      </c>
      <c r="L137" s="24">
        <v>341.6</v>
      </c>
      <c r="M137" s="25">
        <v>274.2</v>
      </c>
      <c r="O137" s="23" t="s">
        <v>47</v>
      </c>
      <c r="P137" s="9" t="s">
        <v>62</v>
      </c>
      <c r="Q137" s="24">
        <v>570.9</v>
      </c>
      <c r="R137" s="25">
        <v>492.4</v>
      </c>
      <c r="T137" s="23" t="s">
        <v>47</v>
      </c>
      <c r="U137" s="9" t="s">
        <v>62</v>
      </c>
      <c r="V137" s="24">
        <v>318.39999999999998</v>
      </c>
      <c r="W137" s="25">
        <v>142.1</v>
      </c>
    </row>
    <row r="138" spans="5:23" x14ac:dyDescent="0.35">
      <c r="E138" s="93"/>
      <c r="F138" s="9" t="s">
        <v>64</v>
      </c>
      <c r="G138" s="24">
        <v>500.9</v>
      </c>
      <c r="H138" s="25">
        <v>328.7</v>
      </c>
      <c r="J138" s="84"/>
      <c r="K138" s="9" t="s">
        <v>64</v>
      </c>
      <c r="L138" s="24">
        <v>407.8</v>
      </c>
      <c r="M138" s="25">
        <v>294.10000000000002</v>
      </c>
      <c r="O138" s="23"/>
      <c r="P138" s="9" t="s">
        <v>64</v>
      </c>
      <c r="Q138" s="24">
        <v>652.9</v>
      </c>
      <c r="R138" s="25">
        <v>521.1</v>
      </c>
      <c r="T138" s="23"/>
      <c r="U138" s="9" t="s">
        <v>64</v>
      </c>
      <c r="V138" s="24">
        <v>469.5</v>
      </c>
      <c r="W138" s="25">
        <v>157.1</v>
      </c>
    </row>
    <row r="139" spans="5:23" x14ac:dyDescent="0.35">
      <c r="E139" s="93"/>
      <c r="F139" s="9" t="s">
        <v>45</v>
      </c>
      <c r="G139" s="24">
        <v>631.6</v>
      </c>
      <c r="H139" s="25">
        <v>457</v>
      </c>
      <c r="J139" s="84"/>
      <c r="K139" s="9" t="s">
        <v>45</v>
      </c>
      <c r="L139" s="24">
        <v>505.3</v>
      </c>
      <c r="M139" s="25">
        <v>415</v>
      </c>
      <c r="O139" s="23"/>
      <c r="P139" s="9" t="s">
        <v>45</v>
      </c>
      <c r="Q139" s="24">
        <v>818.4</v>
      </c>
      <c r="R139" s="25">
        <v>771.6</v>
      </c>
      <c r="T139" s="23"/>
      <c r="U139" s="9" t="s">
        <v>45</v>
      </c>
      <c r="V139" s="24">
        <v>525</v>
      </c>
      <c r="W139" s="25">
        <v>183.7</v>
      </c>
    </row>
    <row r="140" spans="5:23" x14ac:dyDescent="0.35">
      <c r="E140" s="94"/>
      <c r="F140" s="9" t="s">
        <v>55</v>
      </c>
      <c r="G140" s="24">
        <v>1159.7</v>
      </c>
      <c r="H140" s="25">
        <v>785.2</v>
      </c>
      <c r="J140" s="84"/>
      <c r="K140" s="9" t="s">
        <v>55</v>
      </c>
      <c r="L140" s="24">
        <v>950</v>
      </c>
      <c r="M140" s="25">
        <v>713.3</v>
      </c>
      <c r="O140" s="23"/>
      <c r="P140" s="9" t="s">
        <v>55</v>
      </c>
      <c r="Q140" s="24">
        <v>1576.1</v>
      </c>
      <c r="R140" s="25">
        <v>1316.5</v>
      </c>
      <c r="T140" s="23"/>
      <c r="U140" s="9" t="s">
        <v>55</v>
      </c>
      <c r="V140" s="24">
        <v>966</v>
      </c>
      <c r="W140" s="25">
        <v>329.6</v>
      </c>
    </row>
    <row r="143" spans="5:23" x14ac:dyDescent="0.35">
      <c r="E143" s="4" t="s">
        <v>82</v>
      </c>
      <c r="F143" t="s">
        <v>68</v>
      </c>
      <c r="G143" t="s">
        <v>83</v>
      </c>
      <c r="J143" s="4" t="s">
        <v>84</v>
      </c>
      <c r="K143" t="s">
        <v>85</v>
      </c>
      <c r="L143" t="s">
        <v>86</v>
      </c>
      <c r="O143" s="4" t="s">
        <v>87</v>
      </c>
      <c r="P143" t="s">
        <v>89</v>
      </c>
      <c r="Q143" t="s">
        <v>90</v>
      </c>
      <c r="T143" s="4" t="s">
        <v>88</v>
      </c>
      <c r="U143" t="s">
        <v>91</v>
      </c>
      <c r="V143" t="s">
        <v>92</v>
      </c>
    </row>
    <row r="146" spans="5:23" x14ac:dyDescent="0.35">
      <c r="E146" s="89" t="s">
        <v>38</v>
      </c>
      <c r="F146" s="91" t="s">
        <v>39</v>
      </c>
      <c r="G146" s="91"/>
      <c r="H146" s="91"/>
      <c r="J146" s="91" t="s">
        <v>38</v>
      </c>
      <c r="K146" s="91" t="s">
        <v>39</v>
      </c>
      <c r="L146" s="91"/>
      <c r="M146" s="91"/>
      <c r="O146" s="92" t="s">
        <v>38</v>
      </c>
      <c r="P146" s="91" t="s">
        <v>39</v>
      </c>
      <c r="Q146" s="91"/>
      <c r="R146" s="91"/>
      <c r="T146" s="92" t="s">
        <v>38</v>
      </c>
      <c r="U146" s="91" t="s">
        <v>39</v>
      </c>
      <c r="V146" s="91"/>
      <c r="W146" s="91"/>
    </row>
    <row r="147" spans="5:23" x14ac:dyDescent="0.35">
      <c r="E147" s="90"/>
      <c r="F147" s="9" t="s">
        <v>40</v>
      </c>
      <c r="G147" s="91" t="s">
        <v>56</v>
      </c>
      <c r="H147" s="91"/>
      <c r="J147" s="91"/>
      <c r="K147" s="9" t="s">
        <v>40</v>
      </c>
      <c r="L147" s="91" t="s">
        <v>56</v>
      </c>
      <c r="M147" s="91"/>
      <c r="O147" s="94"/>
      <c r="P147" s="9" t="s">
        <v>40</v>
      </c>
      <c r="Q147" s="91" t="s">
        <v>56</v>
      </c>
      <c r="R147" s="91"/>
      <c r="T147" s="94"/>
      <c r="U147" s="9" t="s">
        <v>40</v>
      </c>
      <c r="V147" s="91" t="s">
        <v>56</v>
      </c>
      <c r="W147" s="91"/>
    </row>
    <row r="148" spans="5:23" x14ac:dyDescent="0.35">
      <c r="E148" s="9"/>
      <c r="F148" s="9"/>
      <c r="G148" s="24" t="s">
        <v>29</v>
      </c>
      <c r="H148" s="25" t="s">
        <v>30</v>
      </c>
      <c r="J148" s="9"/>
      <c r="K148" s="9"/>
      <c r="L148" s="24" t="s">
        <v>29</v>
      </c>
      <c r="M148" s="25" t="s">
        <v>30</v>
      </c>
      <c r="O148" s="9"/>
      <c r="P148" s="9"/>
      <c r="Q148" s="24" t="s">
        <v>29</v>
      </c>
      <c r="R148" s="25" t="s">
        <v>30</v>
      </c>
      <c r="T148" s="9"/>
      <c r="U148" s="9"/>
      <c r="V148" s="24" t="s">
        <v>29</v>
      </c>
      <c r="W148" s="25" t="s">
        <v>30</v>
      </c>
    </row>
    <row r="149" spans="5:23" x14ac:dyDescent="0.35">
      <c r="E149" s="92" t="s">
        <v>47</v>
      </c>
      <c r="F149" s="9" t="s">
        <v>62</v>
      </c>
      <c r="G149" s="24">
        <v>295.7</v>
      </c>
      <c r="H149" s="25">
        <v>157.6</v>
      </c>
      <c r="J149" s="84" t="s">
        <v>47</v>
      </c>
      <c r="K149" s="9" t="s">
        <v>62</v>
      </c>
      <c r="L149" s="24">
        <v>657.8</v>
      </c>
      <c r="M149" s="25">
        <v>197.8</v>
      </c>
      <c r="O149" s="23" t="s">
        <v>47</v>
      </c>
      <c r="P149" s="9" t="s">
        <v>62</v>
      </c>
      <c r="Q149" s="24">
        <v>311.2</v>
      </c>
      <c r="R149" s="25">
        <v>192.7</v>
      </c>
      <c r="T149" s="23" t="s">
        <v>47</v>
      </c>
      <c r="U149" s="9" t="s">
        <v>62</v>
      </c>
      <c r="V149" s="24">
        <v>342.5</v>
      </c>
      <c r="W149" s="25">
        <v>152.69999999999999</v>
      </c>
    </row>
    <row r="150" spans="5:23" x14ac:dyDescent="0.35">
      <c r="E150" s="93"/>
      <c r="F150" s="9" t="s">
        <v>64</v>
      </c>
      <c r="G150" s="24">
        <v>407.2</v>
      </c>
      <c r="H150" s="25">
        <v>174.1</v>
      </c>
      <c r="J150" s="84"/>
      <c r="K150" s="9" t="s">
        <v>64</v>
      </c>
      <c r="L150" s="24">
        <v>1217.2</v>
      </c>
      <c r="M150" s="25">
        <v>217.6</v>
      </c>
      <c r="O150" s="23"/>
      <c r="P150" s="9" t="s">
        <v>64</v>
      </c>
      <c r="Q150" s="24">
        <v>412.2</v>
      </c>
      <c r="R150" s="25">
        <v>212.5</v>
      </c>
      <c r="T150" s="23"/>
      <c r="U150" s="9" t="s">
        <v>64</v>
      </c>
      <c r="V150" s="24">
        <v>506</v>
      </c>
      <c r="W150" s="25">
        <v>168.8</v>
      </c>
    </row>
    <row r="151" spans="5:23" x14ac:dyDescent="0.35">
      <c r="E151" s="93"/>
      <c r="F151" s="9" t="s">
        <v>45</v>
      </c>
      <c r="G151" s="24">
        <v>482.2</v>
      </c>
      <c r="H151" s="25">
        <v>215.7</v>
      </c>
      <c r="J151" s="84"/>
      <c r="K151" s="9" t="s">
        <v>45</v>
      </c>
      <c r="L151" s="24">
        <v>1390.8</v>
      </c>
      <c r="M151" s="25">
        <v>259.39999999999998</v>
      </c>
      <c r="O151" s="23"/>
      <c r="P151" s="9" t="s">
        <v>45</v>
      </c>
      <c r="Q151" s="24">
        <v>516.9</v>
      </c>
      <c r="R151" s="25">
        <v>281.10000000000002</v>
      </c>
      <c r="T151" s="23"/>
      <c r="U151" s="9" t="s">
        <v>45</v>
      </c>
      <c r="V151" s="24">
        <v>575.29999999999995</v>
      </c>
      <c r="W151" s="25">
        <v>200.6</v>
      </c>
    </row>
    <row r="152" spans="5:23" x14ac:dyDescent="0.35">
      <c r="E152" s="94"/>
      <c r="F152" s="9" t="s">
        <v>55</v>
      </c>
      <c r="G152" s="24">
        <v>877.5</v>
      </c>
      <c r="H152" s="25">
        <v>382</v>
      </c>
      <c r="J152" s="84"/>
      <c r="K152" s="9" t="s">
        <v>55</v>
      </c>
      <c r="L152" s="24">
        <v>2562.1999999999998</v>
      </c>
      <c r="M152" s="25">
        <v>466.1</v>
      </c>
      <c r="O152" s="23"/>
      <c r="P152" s="9" t="s">
        <v>55</v>
      </c>
      <c r="Q152" s="24">
        <v>933.4</v>
      </c>
      <c r="R152" s="25">
        <v>490.9</v>
      </c>
      <c r="T152" s="23"/>
      <c r="U152" s="9" t="s">
        <v>55</v>
      </c>
      <c r="V152" s="24">
        <v>1056.0999999999999</v>
      </c>
      <c r="W152" s="25">
        <v>359</v>
      </c>
    </row>
    <row r="157" spans="5:23" x14ac:dyDescent="0.35">
      <c r="G157" s="4" t="s">
        <v>110</v>
      </c>
      <c r="I157" s="9"/>
      <c r="J157" s="97" t="s">
        <v>50</v>
      </c>
      <c r="K157" s="97"/>
      <c r="L157" s="97"/>
      <c r="M157" s="91" t="s">
        <v>95</v>
      </c>
      <c r="N157" s="91"/>
      <c r="O157" s="91"/>
      <c r="P157" s="91"/>
      <c r="S157" s="1"/>
    </row>
    <row r="158" spans="5:23" x14ac:dyDescent="0.35">
      <c r="I158" s="9"/>
      <c r="J158" s="97"/>
      <c r="K158" s="97"/>
      <c r="L158" s="97"/>
      <c r="M158" s="12" t="s">
        <v>62</v>
      </c>
      <c r="N158" s="12" t="s">
        <v>64</v>
      </c>
      <c r="O158" s="12" t="s">
        <v>93</v>
      </c>
      <c r="P158" s="12" t="s">
        <v>94</v>
      </c>
      <c r="S158" s="1"/>
    </row>
    <row r="159" spans="5:23" x14ac:dyDescent="0.35">
      <c r="I159" s="9" t="s">
        <v>96</v>
      </c>
      <c r="J159" s="2">
        <v>0.90177619461302361</v>
      </c>
      <c r="K159" s="2"/>
      <c r="L159" s="2"/>
      <c r="M159" s="25">
        <v>211.2</v>
      </c>
      <c r="N159" s="25">
        <v>233.1</v>
      </c>
      <c r="O159" s="25">
        <v>306</v>
      </c>
      <c r="P159" s="25">
        <v>536.20000000000005</v>
      </c>
      <c r="S159" s="1"/>
    </row>
    <row r="160" spans="5:23" x14ac:dyDescent="0.35">
      <c r="I160" s="9" t="s">
        <v>97</v>
      </c>
      <c r="J160" s="2">
        <v>2.2000000000000002</v>
      </c>
      <c r="K160" s="2"/>
      <c r="L160" s="2"/>
      <c r="M160" s="25">
        <v>146.80000000000001</v>
      </c>
      <c r="N160" s="25">
        <v>162.19999999999999</v>
      </c>
      <c r="O160" s="25">
        <v>186.2</v>
      </c>
      <c r="P160" s="25">
        <v>335.9</v>
      </c>
      <c r="S160" s="1"/>
    </row>
    <row r="161" spans="7:19" x14ac:dyDescent="0.35">
      <c r="I161" s="9" t="s">
        <v>98</v>
      </c>
      <c r="J161" s="2">
        <v>1.71</v>
      </c>
      <c r="K161" s="2"/>
      <c r="L161" s="2"/>
      <c r="M161" s="25">
        <v>150.6</v>
      </c>
      <c r="N161" s="25">
        <v>166.6</v>
      </c>
      <c r="O161" s="25">
        <v>334.7</v>
      </c>
      <c r="P161" s="25">
        <v>356.6</v>
      </c>
      <c r="S161" s="1"/>
    </row>
    <row r="162" spans="7:19" x14ac:dyDescent="0.35">
      <c r="I162" s="9" t="s">
        <v>99</v>
      </c>
      <c r="J162" s="2">
        <v>1.41</v>
      </c>
      <c r="K162" s="2"/>
      <c r="L162" s="2"/>
      <c r="M162" s="25">
        <v>182.8</v>
      </c>
      <c r="N162" s="25">
        <v>202</v>
      </c>
      <c r="O162" s="25">
        <v>248.2</v>
      </c>
      <c r="P162" s="25">
        <v>441.7</v>
      </c>
      <c r="S162" s="1"/>
    </row>
    <row r="163" spans="7:19" x14ac:dyDescent="0.35">
      <c r="I163" s="9" t="s">
        <v>100</v>
      </c>
      <c r="J163" s="2">
        <v>0.41</v>
      </c>
      <c r="K163" s="2"/>
      <c r="L163" s="2"/>
      <c r="M163" s="25">
        <v>302.7</v>
      </c>
      <c r="N163" s="25">
        <v>328.7</v>
      </c>
      <c r="O163" s="25">
        <v>457</v>
      </c>
      <c r="P163" s="25">
        <v>785.2</v>
      </c>
      <c r="S163" s="1"/>
    </row>
    <row r="164" spans="7:19" x14ac:dyDescent="0.35">
      <c r="I164" s="9" t="s">
        <v>101</v>
      </c>
      <c r="J164" s="2">
        <v>0.41</v>
      </c>
      <c r="K164" s="2"/>
      <c r="L164" s="2"/>
      <c r="M164" s="25">
        <v>274.2</v>
      </c>
      <c r="N164" s="25">
        <v>294.10000000000002</v>
      </c>
      <c r="O164" s="25">
        <v>415</v>
      </c>
      <c r="P164" s="25">
        <v>713.3</v>
      </c>
      <c r="S164" s="1"/>
    </row>
    <row r="165" spans="7:19" x14ac:dyDescent="0.35">
      <c r="I165" s="9" t="s">
        <v>102</v>
      </c>
      <c r="J165" s="2">
        <v>0.19</v>
      </c>
      <c r="K165" s="2"/>
      <c r="L165" s="2"/>
      <c r="M165" s="25">
        <v>492.4</v>
      </c>
      <c r="N165" s="25">
        <v>521.1</v>
      </c>
      <c r="O165" s="25">
        <v>771.6</v>
      </c>
      <c r="P165" s="25">
        <v>1316.5</v>
      </c>
      <c r="S165" s="1"/>
    </row>
    <row r="166" spans="7:19" x14ac:dyDescent="0.35">
      <c r="I166" s="9" t="s">
        <v>103</v>
      </c>
      <c r="J166" s="2">
        <v>2.0099999999999998</v>
      </c>
      <c r="K166" s="2"/>
      <c r="L166" s="2"/>
      <c r="M166" s="25">
        <v>142.1</v>
      </c>
      <c r="N166" s="25">
        <v>157.1</v>
      </c>
      <c r="O166" s="25">
        <v>183.7</v>
      </c>
      <c r="P166" s="25">
        <v>329.6</v>
      </c>
      <c r="S166" s="1"/>
    </row>
    <row r="167" spans="7:19" x14ac:dyDescent="0.35">
      <c r="I167" s="9" t="s">
        <v>104</v>
      </c>
      <c r="J167" s="2">
        <v>1.41</v>
      </c>
      <c r="K167" s="2"/>
      <c r="L167" s="2"/>
      <c r="M167" s="25">
        <v>157.6</v>
      </c>
      <c r="N167" s="25">
        <v>174.1</v>
      </c>
      <c r="O167" s="25">
        <v>215.7</v>
      </c>
      <c r="P167" s="25">
        <v>382</v>
      </c>
    </row>
    <row r="168" spans="7:19" x14ac:dyDescent="0.35">
      <c r="I168" s="9" t="s">
        <v>105</v>
      </c>
      <c r="J168" s="2">
        <v>1.65</v>
      </c>
      <c r="K168" s="2"/>
      <c r="L168" s="2"/>
      <c r="M168" s="25">
        <v>197.8</v>
      </c>
      <c r="N168" s="25">
        <v>217.6</v>
      </c>
      <c r="O168" s="25">
        <v>259.39999999999998</v>
      </c>
      <c r="P168" s="25">
        <v>466.1</v>
      </c>
    </row>
    <row r="169" spans="7:19" x14ac:dyDescent="0.35">
      <c r="I169" s="9" t="s">
        <v>106</v>
      </c>
      <c r="J169" s="2">
        <v>0.89</v>
      </c>
      <c r="K169" s="2"/>
      <c r="L169" s="2"/>
      <c r="M169" s="25">
        <v>192.7</v>
      </c>
      <c r="N169" s="25">
        <v>212.5</v>
      </c>
      <c r="O169" s="25">
        <v>281.10000000000002</v>
      </c>
      <c r="P169" s="25">
        <v>490.9</v>
      </c>
    </row>
    <row r="170" spans="7:19" x14ac:dyDescent="0.35">
      <c r="I170" s="9" t="s">
        <v>107</v>
      </c>
      <c r="J170" s="2">
        <v>1.8</v>
      </c>
      <c r="K170" s="2"/>
      <c r="L170" s="2"/>
      <c r="M170" s="25">
        <v>152.69999999999999</v>
      </c>
      <c r="N170" s="25">
        <v>168.8</v>
      </c>
      <c r="O170" s="25">
        <v>200.6</v>
      </c>
      <c r="P170" s="25">
        <v>359</v>
      </c>
    </row>
    <row r="172" spans="7:19" x14ac:dyDescent="0.35">
      <c r="R172" s="1"/>
    </row>
    <row r="173" spans="7:19" x14ac:dyDescent="0.35">
      <c r="R173" s="1"/>
    </row>
    <row r="174" spans="7:19" x14ac:dyDescent="0.35">
      <c r="G174" s="4" t="s">
        <v>108</v>
      </c>
      <c r="I174" s="9"/>
      <c r="J174" s="97" t="s">
        <v>50</v>
      </c>
      <c r="K174" s="97"/>
      <c r="L174" s="97"/>
      <c r="M174" s="91" t="s">
        <v>95</v>
      </c>
      <c r="N174" s="91"/>
      <c r="O174" s="91"/>
      <c r="P174" s="91"/>
      <c r="R174" s="1"/>
    </row>
    <row r="175" spans="7:19" x14ac:dyDescent="0.35">
      <c r="I175" s="9"/>
      <c r="J175" s="97"/>
      <c r="K175" s="97"/>
      <c r="L175" s="97"/>
      <c r="M175" s="12" t="s">
        <v>62</v>
      </c>
      <c r="N175" s="12" t="s">
        <v>64</v>
      </c>
      <c r="O175" s="12" t="s">
        <v>93</v>
      </c>
      <c r="P175" s="12" t="s">
        <v>94</v>
      </c>
      <c r="R175" s="1"/>
    </row>
    <row r="176" spans="7:19" x14ac:dyDescent="0.35">
      <c r="I176" s="9" t="s">
        <v>102</v>
      </c>
      <c r="J176" s="2">
        <v>0.19</v>
      </c>
      <c r="K176" s="2"/>
      <c r="L176" s="2"/>
      <c r="M176" s="25">
        <v>492.4</v>
      </c>
      <c r="N176" s="25">
        <v>521.1</v>
      </c>
      <c r="O176" s="25">
        <v>771.6</v>
      </c>
      <c r="P176" s="25">
        <v>1316.5</v>
      </c>
      <c r="R176" s="1"/>
    </row>
    <row r="177" spans="6:28" x14ac:dyDescent="0.35">
      <c r="I177" s="9" t="s">
        <v>101</v>
      </c>
      <c r="J177" s="2">
        <v>0.41</v>
      </c>
      <c r="K177" s="2"/>
      <c r="L177" s="2"/>
      <c r="M177" s="25">
        <v>274.2</v>
      </c>
      <c r="N177" s="25">
        <v>294.10000000000002</v>
      </c>
      <c r="O177" s="25">
        <v>415</v>
      </c>
      <c r="P177" s="25">
        <v>713.3</v>
      </c>
      <c r="R177" s="1"/>
    </row>
    <row r="178" spans="6:28" x14ac:dyDescent="0.35">
      <c r="I178" s="9" t="s">
        <v>100</v>
      </c>
      <c r="J178" s="2">
        <v>0.41</v>
      </c>
      <c r="K178" s="2"/>
      <c r="L178" s="2"/>
      <c r="M178" s="25">
        <v>302.7</v>
      </c>
      <c r="N178" s="25">
        <v>328.7</v>
      </c>
      <c r="O178" s="25">
        <v>457</v>
      </c>
      <c r="P178" s="25">
        <v>785.2</v>
      </c>
      <c r="R178" s="1"/>
    </row>
    <row r="179" spans="6:28" x14ac:dyDescent="0.35">
      <c r="I179" s="9" t="s">
        <v>106</v>
      </c>
      <c r="J179" s="2">
        <v>0.89</v>
      </c>
      <c r="K179" s="2"/>
      <c r="L179" s="2"/>
      <c r="M179" s="25">
        <v>192.7</v>
      </c>
      <c r="N179" s="25">
        <v>212.5</v>
      </c>
      <c r="O179" s="25">
        <v>281.10000000000002</v>
      </c>
      <c r="P179" s="25">
        <v>490.9</v>
      </c>
      <c r="R179" s="1"/>
    </row>
    <row r="180" spans="6:28" x14ac:dyDescent="0.35">
      <c r="I180" s="9" t="s">
        <v>96</v>
      </c>
      <c r="J180" s="2">
        <v>0.90177619461302361</v>
      </c>
      <c r="K180" s="2"/>
      <c r="L180" s="2"/>
      <c r="M180" s="25">
        <v>211.2</v>
      </c>
      <c r="N180" s="25">
        <v>233.1</v>
      </c>
      <c r="O180" s="25">
        <v>306</v>
      </c>
      <c r="P180" s="25">
        <v>536.20000000000005</v>
      </c>
      <c r="R180" s="1"/>
    </row>
    <row r="181" spans="6:28" x14ac:dyDescent="0.35">
      <c r="I181" s="9" t="s">
        <v>104</v>
      </c>
      <c r="J181" s="2">
        <v>1.41</v>
      </c>
      <c r="K181" s="2"/>
      <c r="L181" s="2"/>
      <c r="M181" s="25">
        <v>157.6</v>
      </c>
      <c r="N181" s="25">
        <v>174.1</v>
      </c>
      <c r="O181" s="25">
        <v>215.7</v>
      </c>
      <c r="P181" s="25">
        <v>382</v>
      </c>
      <c r="R181" s="1"/>
    </row>
    <row r="182" spans="6:28" x14ac:dyDescent="0.35">
      <c r="I182" s="9" t="s">
        <v>99</v>
      </c>
      <c r="J182" s="2">
        <v>1.41</v>
      </c>
      <c r="K182" s="2"/>
      <c r="L182" s="2"/>
      <c r="M182" s="25">
        <v>182.8</v>
      </c>
      <c r="N182" s="25">
        <v>202</v>
      </c>
      <c r="O182" s="25">
        <v>248.2</v>
      </c>
      <c r="P182" s="25">
        <v>441.7</v>
      </c>
    </row>
    <row r="183" spans="6:28" x14ac:dyDescent="0.35">
      <c r="I183" s="9" t="s">
        <v>105</v>
      </c>
      <c r="J183" s="2">
        <v>1.65</v>
      </c>
      <c r="K183" s="2"/>
      <c r="L183" s="2"/>
      <c r="M183" s="25">
        <v>197.8</v>
      </c>
      <c r="N183" s="25">
        <v>217.6</v>
      </c>
      <c r="O183" s="25">
        <v>259.39999999999998</v>
      </c>
      <c r="P183" s="25">
        <v>466.1</v>
      </c>
    </row>
    <row r="184" spans="6:28" x14ac:dyDescent="0.35">
      <c r="I184" s="9" t="s">
        <v>98</v>
      </c>
      <c r="J184" s="2">
        <v>1.71</v>
      </c>
      <c r="K184" s="2"/>
      <c r="L184" s="2"/>
      <c r="M184" s="25">
        <v>150.6</v>
      </c>
      <c r="N184" s="25">
        <v>166.6</v>
      </c>
      <c r="O184" s="25">
        <v>334.7</v>
      </c>
      <c r="P184" s="25">
        <v>356.6</v>
      </c>
    </row>
    <row r="185" spans="6:28" x14ac:dyDescent="0.35">
      <c r="I185" s="9" t="s">
        <v>107</v>
      </c>
      <c r="J185" s="2">
        <v>1.8</v>
      </c>
      <c r="K185" s="2"/>
      <c r="L185" s="2"/>
      <c r="M185" s="25">
        <v>152.69999999999999</v>
      </c>
      <c r="N185" s="25">
        <v>168.8</v>
      </c>
      <c r="O185" s="25">
        <v>200.6</v>
      </c>
      <c r="P185" s="25">
        <v>359</v>
      </c>
    </row>
    <row r="186" spans="6:28" x14ac:dyDescent="0.35">
      <c r="I186" s="9" t="s">
        <v>103</v>
      </c>
      <c r="J186" s="2">
        <v>2.0099999999999998</v>
      </c>
      <c r="K186" s="2"/>
      <c r="L186" s="2"/>
      <c r="M186" s="25">
        <v>142.1</v>
      </c>
      <c r="N186" s="25">
        <v>157.1</v>
      </c>
      <c r="O186" s="25">
        <v>183.7</v>
      </c>
      <c r="P186" s="25">
        <v>329.6</v>
      </c>
    </row>
    <row r="187" spans="6:28" x14ac:dyDescent="0.35">
      <c r="I187" s="9" t="s">
        <v>97</v>
      </c>
      <c r="J187" s="2">
        <v>2.2000000000000002</v>
      </c>
      <c r="K187" s="2"/>
      <c r="L187" s="2"/>
      <c r="M187" s="25">
        <v>146.80000000000001</v>
      </c>
      <c r="N187" s="25">
        <v>162.19999999999999</v>
      </c>
      <c r="O187" s="25">
        <v>186.2</v>
      </c>
      <c r="P187" s="25">
        <v>335.9</v>
      </c>
    </row>
    <row r="189" spans="6:28" x14ac:dyDescent="0.35">
      <c r="F189" s="22"/>
      <c r="G189" s="22"/>
      <c r="H189" s="22"/>
      <c r="I189" s="22"/>
      <c r="J189" s="22"/>
      <c r="K189" s="22"/>
      <c r="L189" s="22"/>
      <c r="M189" s="22"/>
      <c r="N189" s="22"/>
      <c r="O189" s="22"/>
      <c r="P189" s="22"/>
      <c r="Q189" s="22"/>
      <c r="R189" s="22"/>
      <c r="S189" s="22"/>
      <c r="T189" s="22"/>
      <c r="U189" s="22"/>
      <c r="V189" s="22"/>
      <c r="W189" s="22"/>
      <c r="X189" s="22"/>
      <c r="Y189" s="22"/>
      <c r="Z189" s="22"/>
      <c r="AA189" s="22"/>
      <c r="AB189" s="22"/>
    </row>
    <row r="192" spans="6:28" x14ac:dyDescent="0.35">
      <c r="G192" s="4" t="s">
        <v>110</v>
      </c>
      <c r="I192" s="9"/>
      <c r="J192" s="98" t="s">
        <v>109</v>
      </c>
      <c r="K192" s="99"/>
      <c r="L192" s="100"/>
      <c r="M192" s="104" t="s">
        <v>95</v>
      </c>
      <c r="N192" s="105"/>
      <c r="O192" s="105"/>
      <c r="P192" s="106"/>
    </row>
    <row r="193" spans="4:16" x14ac:dyDescent="0.35">
      <c r="I193" s="9"/>
      <c r="J193" s="101"/>
      <c r="K193" s="102"/>
      <c r="L193" s="103"/>
      <c r="M193" s="12" t="s">
        <v>62</v>
      </c>
      <c r="N193" s="12" t="s">
        <v>64</v>
      </c>
      <c r="O193" s="12" t="s">
        <v>93</v>
      </c>
      <c r="P193" s="12" t="s">
        <v>94</v>
      </c>
    </row>
    <row r="194" spans="4:16" x14ac:dyDescent="0.35">
      <c r="I194" s="9" t="s">
        <v>96</v>
      </c>
      <c r="J194" s="27">
        <v>0.79</v>
      </c>
      <c r="K194" s="28"/>
      <c r="L194" s="29"/>
      <c r="M194" s="25">
        <v>211.2</v>
      </c>
      <c r="N194" s="25">
        <v>233.1</v>
      </c>
      <c r="O194" s="25">
        <v>306</v>
      </c>
      <c r="P194" s="25">
        <v>536.20000000000005</v>
      </c>
    </row>
    <row r="195" spans="4:16" x14ac:dyDescent="0.35">
      <c r="I195" s="9" t="s">
        <v>97</v>
      </c>
      <c r="J195" s="27">
        <v>1.57</v>
      </c>
      <c r="K195" s="28"/>
      <c r="L195" s="29"/>
      <c r="M195" s="25">
        <v>146.80000000000001</v>
      </c>
      <c r="N195" s="25">
        <v>162.19999999999999</v>
      </c>
      <c r="O195" s="25">
        <v>186.2</v>
      </c>
      <c r="P195" s="25">
        <v>335.9</v>
      </c>
    </row>
    <row r="196" spans="4:16" x14ac:dyDescent="0.35">
      <c r="I196" s="9" t="s">
        <v>98</v>
      </c>
      <c r="J196" s="27">
        <v>1.08</v>
      </c>
      <c r="K196" s="28"/>
      <c r="L196" s="29"/>
      <c r="M196" s="25">
        <v>150.6</v>
      </c>
      <c r="N196" s="25">
        <v>166.6</v>
      </c>
      <c r="O196" s="25">
        <v>334.7</v>
      </c>
      <c r="P196" s="25">
        <v>356.6</v>
      </c>
    </row>
    <row r="197" spans="4:16" x14ac:dyDescent="0.35">
      <c r="I197" s="9" t="s">
        <v>99</v>
      </c>
      <c r="J197" s="27">
        <v>1.29</v>
      </c>
      <c r="K197" s="28"/>
      <c r="L197" s="29"/>
      <c r="M197" s="25">
        <v>182.8</v>
      </c>
      <c r="N197" s="25">
        <v>202</v>
      </c>
      <c r="O197" s="25">
        <v>248.2</v>
      </c>
      <c r="P197" s="25">
        <v>441.7</v>
      </c>
    </row>
    <row r="198" spans="4:16" x14ac:dyDescent="0.35">
      <c r="I198" s="9" t="s">
        <v>100</v>
      </c>
      <c r="J198" s="27">
        <v>0.35</v>
      </c>
      <c r="K198" s="28"/>
      <c r="L198" s="29"/>
      <c r="M198" s="25">
        <v>302.7</v>
      </c>
      <c r="N198" s="25">
        <v>328.7</v>
      </c>
      <c r="O198" s="25">
        <v>457</v>
      </c>
      <c r="P198" s="25">
        <v>785.2</v>
      </c>
    </row>
    <row r="199" spans="4:16" x14ac:dyDescent="0.35">
      <c r="I199" s="9" t="s">
        <v>101</v>
      </c>
      <c r="J199" s="27">
        <v>0.26</v>
      </c>
      <c r="K199" s="28"/>
      <c r="L199" s="29"/>
      <c r="M199" s="25">
        <v>274.2</v>
      </c>
      <c r="N199" s="25">
        <v>294.10000000000002</v>
      </c>
      <c r="O199" s="25">
        <v>415</v>
      </c>
      <c r="P199" s="25">
        <v>713.3</v>
      </c>
    </row>
    <row r="200" spans="4:16" x14ac:dyDescent="0.35">
      <c r="I200" s="9" t="s">
        <v>102</v>
      </c>
      <c r="J200" s="27">
        <v>0.19</v>
      </c>
      <c r="K200" s="28"/>
      <c r="L200" s="29"/>
      <c r="M200" s="25">
        <v>492.4</v>
      </c>
      <c r="N200" s="25">
        <v>521.1</v>
      </c>
      <c r="O200" s="25">
        <v>771.6</v>
      </c>
      <c r="P200" s="25">
        <v>1316.5</v>
      </c>
    </row>
    <row r="201" spans="4:16" x14ac:dyDescent="0.35">
      <c r="I201" s="9" t="s">
        <v>103</v>
      </c>
      <c r="J201" s="27">
        <v>1.22</v>
      </c>
      <c r="K201" s="28"/>
      <c r="L201" s="29"/>
      <c r="M201" s="25">
        <v>142.1</v>
      </c>
      <c r="N201" s="25">
        <v>157.1</v>
      </c>
      <c r="O201" s="25">
        <v>183.7</v>
      </c>
      <c r="P201" s="25">
        <v>329.6</v>
      </c>
    </row>
    <row r="202" spans="4:16" x14ac:dyDescent="0.35">
      <c r="I202" s="9" t="s">
        <v>104</v>
      </c>
      <c r="J202" s="27">
        <v>0.86</v>
      </c>
      <c r="K202" s="28"/>
      <c r="L202" s="29"/>
      <c r="M202" s="25">
        <v>157.6</v>
      </c>
      <c r="N202" s="25">
        <v>174.1</v>
      </c>
      <c r="O202" s="25">
        <v>215.7</v>
      </c>
      <c r="P202" s="25">
        <v>382</v>
      </c>
    </row>
    <row r="203" spans="4:16" x14ac:dyDescent="0.35">
      <c r="I203" s="9" t="s">
        <v>105</v>
      </c>
      <c r="J203" s="27">
        <v>2.1800000000000002</v>
      </c>
      <c r="K203" s="28"/>
      <c r="L203" s="29"/>
      <c r="M203" s="25">
        <v>197.8</v>
      </c>
      <c r="N203" s="25">
        <v>217.6</v>
      </c>
      <c r="O203" s="25">
        <v>259.39999999999998</v>
      </c>
      <c r="P203" s="25">
        <v>466.1</v>
      </c>
    </row>
    <row r="204" spans="4:16" x14ac:dyDescent="0.35">
      <c r="D204" t="s">
        <v>51</v>
      </c>
      <c r="I204" s="9" t="s">
        <v>106</v>
      </c>
      <c r="J204" s="27">
        <v>0.61</v>
      </c>
      <c r="K204" s="28"/>
      <c r="L204" s="29"/>
      <c r="M204" s="25">
        <v>192.7</v>
      </c>
      <c r="N204" s="25">
        <v>212.5</v>
      </c>
      <c r="O204" s="25">
        <v>281.10000000000002</v>
      </c>
      <c r="P204" s="25">
        <v>490.9</v>
      </c>
    </row>
    <row r="205" spans="4:16" x14ac:dyDescent="0.35">
      <c r="I205" s="9" t="s">
        <v>107</v>
      </c>
      <c r="J205" s="27">
        <v>1.23</v>
      </c>
      <c r="K205" s="28"/>
      <c r="L205" s="29"/>
      <c r="M205" s="25">
        <v>152.69999999999999</v>
      </c>
      <c r="N205" s="25">
        <v>168.8</v>
      </c>
      <c r="O205" s="25">
        <v>200.6</v>
      </c>
      <c r="P205" s="25">
        <v>359</v>
      </c>
    </row>
    <row r="208" spans="4:16" x14ac:dyDescent="0.35">
      <c r="G208" s="4" t="s">
        <v>108</v>
      </c>
      <c r="I208" s="9"/>
      <c r="J208" s="98" t="s">
        <v>109</v>
      </c>
      <c r="K208" s="99"/>
      <c r="L208" s="100"/>
      <c r="M208" s="104" t="s">
        <v>95</v>
      </c>
      <c r="N208" s="105"/>
      <c r="O208" s="105"/>
      <c r="P208" s="106"/>
    </row>
    <row r="209" spans="9:16" x14ac:dyDescent="0.35">
      <c r="I209" s="9"/>
      <c r="J209" s="101"/>
      <c r="K209" s="102"/>
      <c r="L209" s="103"/>
      <c r="M209" s="12" t="s">
        <v>62</v>
      </c>
      <c r="N209" s="12" t="s">
        <v>64</v>
      </c>
      <c r="O209" s="12" t="s">
        <v>93</v>
      </c>
      <c r="P209" s="12" t="s">
        <v>94</v>
      </c>
    </row>
    <row r="210" spans="9:16" x14ac:dyDescent="0.35">
      <c r="I210" s="9" t="s">
        <v>102</v>
      </c>
      <c r="J210" s="27">
        <v>0.19</v>
      </c>
      <c r="K210" s="28"/>
      <c r="L210" s="29"/>
      <c r="M210" s="25">
        <v>492.4</v>
      </c>
      <c r="N210" s="25">
        <v>521.1</v>
      </c>
      <c r="O210" s="25">
        <v>771.6</v>
      </c>
      <c r="P210" s="25">
        <v>1316.5</v>
      </c>
    </row>
    <row r="211" spans="9:16" x14ac:dyDescent="0.35">
      <c r="I211" s="9" t="s">
        <v>101</v>
      </c>
      <c r="J211" s="27">
        <v>0.26</v>
      </c>
      <c r="K211" s="28"/>
      <c r="L211" s="29"/>
      <c r="M211" s="25">
        <v>274.2</v>
      </c>
      <c r="N211" s="25">
        <v>294.10000000000002</v>
      </c>
      <c r="O211" s="25">
        <v>415</v>
      </c>
      <c r="P211" s="25">
        <v>713.3</v>
      </c>
    </row>
    <row r="212" spans="9:16" x14ac:dyDescent="0.35">
      <c r="I212" s="9" t="s">
        <v>100</v>
      </c>
      <c r="J212" s="27">
        <v>0.35</v>
      </c>
      <c r="K212" s="28"/>
      <c r="L212" s="29"/>
      <c r="M212" s="25">
        <v>302.7</v>
      </c>
      <c r="N212" s="25">
        <v>328.7</v>
      </c>
      <c r="O212" s="25">
        <v>457</v>
      </c>
      <c r="P212" s="25">
        <v>785.2</v>
      </c>
    </row>
    <row r="213" spans="9:16" x14ac:dyDescent="0.35">
      <c r="I213" s="9" t="s">
        <v>106</v>
      </c>
      <c r="J213" s="27">
        <v>0.61</v>
      </c>
      <c r="K213" s="28"/>
      <c r="L213" s="29"/>
      <c r="M213" s="25">
        <v>192.7</v>
      </c>
      <c r="N213" s="25">
        <v>212.5</v>
      </c>
      <c r="O213" s="25">
        <v>281.10000000000002</v>
      </c>
      <c r="P213" s="25">
        <v>490.9</v>
      </c>
    </row>
    <row r="214" spans="9:16" x14ac:dyDescent="0.35">
      <c r="I214" s="9" t="s">
        <v>96</v>
      </c>
      <c r="J214" s="27">
        <v>0.79</v>
      </c>
      <c r="K214" s="28"/>
      <c r="L214" s="29"/>
      <c r="M214" s="25">
        <v>211.2</v>
      </c>
      <c r="N214" s="25">
        <v>233.1</v>
      </c>
      <c r="O214" s="25">
        <v>306</v>
      </c>
      <c r="P214" s="25">
        <v>536.20000000000005</v>
      </c>
    </row>
    <row r="215" spans="9:16" x14ac:dyDescent="0.35">
      <c r="I215" s="9" t="s">
        <v>104</v>
      </c>
      <c r="J215" s="27">
        <v>0.86</v>
      </c>
      <c r="K215" s="28"/>
      <c r="L215" s="29"/>
      <c r="M215" s="25">
        <v>157.6</v>
      </c>
      <c r="N215" s="25">
        <v>174.1</v>
      </c>
      <c r="O215" s="25">
        <v>215.7</v>
      </c>
      <c r="P215" s="25">
        <v>382</v>
      </c>
    </row>
    <row r="216" spans="9:16" x14ac:dyDescent="0.35">
      <c r="I216" s="9" t="s">
        <v>98</v>
      </c>
      <c r="J216" s="27">
        <v>1.08</v>
      </c>
      <c r="K216" s="28"/>
      <c r="L216" s="29"/>
      <c r="M216" s="25">
        <v>150.6</v>
      </c>
      <c r="N216" s="25">
        <v>166.6</v>
      </c>
      <c r="O216" s="25">
        <v>334.7</v>
      </c>
      <c r="P216" s="25">
        <v>356.6</v>
      </c>
    </row>
    <row r="217" spans="9:16" x14ac:dyDescent="0.35">
      <c r="I217" s="9" t="s">
        <v>103</v>
      </c>
      <c r="J217" s="27">
        <v>1.22</v>
      </c>
      <c r="K217" s="28"/>
      <c r="L217" s="29"/>
      <c r="M217" s="25">
        <v>142.1</v>
      </c>
      <c r="N217" s="25">
        <v>157.1</v>
      </c>
      <c r="O217" s="25">
        <v>183.7</v>
      </c>
      <c r="P217" s="25">
        <v>329.6</v>
      </c>
    </row>
    <row r="218" spans="9:16" x14ac:dyDescent="0.35">
      <c r="I218" s="9" t="s">
        <v>107</v>
      </c>
      <c r="J218" s="27">
        <v>1.23</v>
      </c>
      <c r="K218" s="28"/>
      <c r="L218" s="29"/>
      <c r="M218" s="25">
        <v>152.69999999999999</v>
      </c>
      <c r="N218" s="25">
        <v>168.8</v>
      </c>
      <c r="O218" s="25">
        <v>200.6</v>
      </c>
      <c r="P218" s="25">
        <v>359</v>
      </c>
    </row>
    <row r="219" spans="9:16" x14ac:dyDescent="0.35">
      <c r="I219" s="9" t="s">
        <v>99</v>
      </c>
      <c r="J219" s="27">
        <v>1.29</v>
      </c>
      <c r="K219" s="28"/>
      <c r="L219" s="29"/>
      <c r="M219" s="25">
        <v>182.8</v>
      </c>
      <c r="N219" s="25">
        <v>202</v>
      </c>
      <c r="O219" s="25">
        <v>248.2</v>
      </c>
      <c r="P219" s="25">
        <v>441.7</v>
      </c>
    </row>
    <row r="220" spans="9:16" x14ac:dyDescent="0.35">
      <c r="I220" s="9" t="s">
        <v>97</v>
      </c>
      <c r="J220" s="27">
        <v>1.57</v>
      </c>
      <c r="K220" s="28"/>
      <c r="L220" s="29"/>
      <c r="M220" s="25">
        <v>146.80000000000001</v>
      </c>
      <c r="N220" s="25">
        <v>162.19999999999999</v>
      </c>
      <c r="O220" s="25">
        <v>186.2</v>
      </c>
      <c r="P220" s="25">
        <v>335.9</v>
      </c>
    </row>
    <row r="221" spans="9:16" x14ac:dyDescent="0.35">
      <c r="I221" s="9" t="s">
        <v>105</v>
      </c>
      <c r="J221" s="27">
        <v>2.1800000000000002</v>
      </c>
      <c r="K221" s="28"/>
      <c r="L221" s="29"/>
      <c r="M221" s="25">
        <v>197.8</v>
      </c>
      <c r="N221" s="25">
        <v>217.6</v>
      </c>
      <c r="O221" s="25">
        <v>259.39999999999998</v>
      </c>
      <c r="P221" s="25">
        <v>466.1</v>
      </c>
    </row>
    <row r="227" spans="4:28" x14ac:dyDescent="0.35">
      <c r="F227" s="26"/>
      <c r="G227" s="26"/>
      <c r="H227" s="26"/>
      <c r="I227" s="26"/>
      <c r="J227" s="26"/>
      <c r="K227" s="26"/>
      <c r="L227" s="26"/>
      <c r="M227" s="26"/>
      <c r="N227" s="26"/>
      <c r="O227" s="26"/>
      <c r="P227" s="26"/>
      <c r="Q227" s="26"/>
      <c r="R227" s="26"/>
      <c r="S227" s="26"/>
      <c r="T227" s="26"/>
      <c r="U227" s="26"/>
      <c r="V227" s="26"/>
      <c r="W227" s="26"/>
      <c r="X227" s="26"/>
      <c r="Y227" s="26"/>
      <c r="Z227" s="26"/>
      <c r="AA227" s="26"/>
      <c r="AB227" s="26"/>
    </row>
    <row r="230" spans="4:28" x14ac:dyDescent="0.35">
      <c r="D230" s="22" t="s">
        <v>112</v>
      </c>
    </row>
    <row r="231" spans="4:28" x14ac:dyDescent="0.35">
      <c r="E231" s="4" t="s">
        <v>52</v>
      </c>
      <c r="F231" t="s">
        <v>53</v>
      </c>
      <c r="G231" t="s">
        <v>54</v>
      </c>
      <c r="J231" s="4" t="s">
        <v>57</v>
      </c>
      <c r="K231" t="s">
        <v>58</v>
      </c>
      <c r="L231" t="s">
        <v>59</v>
      </c>
      <c r="O231" s="4" t="s">
        <v>67</v>
      </c>
      <c r="P231" t="s">
        <v>65</v>
      </c>
      <c r="Q231" t="s">
        <v>66</v>
      </c>
      <c r="T231" s="4" t="s">
        <v>70</v>
      </c>
      <c r="U231" t="s">
        <v>68</v>
      </c>
      <c r="V231" t="s">
        <v>69</v>
      </c>
    </row>
    <row r="234" spans="4:28" x14ac:dyDescent="0.35">
      <c r="E234" s="89" t="s">
        <v>38</v>
      </c>
      <c r="F234" s="91" t="s">
        <v>39</v>
      </c>
      <c r="G234" s="91"/>
      <c r="H234" s="91"/>
      <c r="J234" s="91" t="s">
        <v>38</v>
      </c>
      <c r="K234" s="91" t="s">
        <v>39</v>
      </c>
      <c r="L234" s="91"/>
      <c r="M234" s="91"/>
      <c r="O234" s="92" t="s">
        <v>38</v>
      </c>
      <c r="P234" s="91" t="s">
        <v>39</v>
      </c>
      <c r="Q234" s="91"/>
      <c r="R234" s="91"/>
      <c r="T234" s="92" t="s">
        <v>38</v>
      </c>
      <c r="U234" s="91" t="s">
        <v>39</v>
      </c>
      <c r="V234" s="91"/>
      <c r="W234" s="91"/>
    </row>
    <row r="235" spans="4:28" x14ac:dyDescent="0.35">
      <c r="E235" s="90"/>
      <c r="F235" s="9" t="s">
        <v>40</v>
      </c>
      <c r="G235" s="91" t="s">
        <v>56</v>
      </c>
      <c r="H235" s="91"/>
      <c r="J235" s="91"/>
      <c r="K235" s="9" t="s">
        <v>40</v>
      </c>
      <c r="L235" s="91" t="s">
        <v>56</v>
      </c>
      <c r="M235" s="91"/>
      <c r="O235" s="94"/>
      <c r="P235" s="9" t="s">
        <v>40</v>
      </c>
      <c r="Q235" s="91" t="s">
        <v>56</v>
      </c>
      <c r="R235" s="91"/>
      <c r="T235" s="94"/>
      <c r="U235" s="9" t="s">
        <v>40</v>
      </c>
      <c r="V235" s="91" t="s">
        <v>56</v>
      </c>
      <c r="W235" s="91"/>
    </row>
    <row r="236" spans="4:28" x14ac:dyDescent="0.35">
      <c r="E236" s="9"/>
      <c r="F236" s="9"/>
      <c r="G236" s="24" t="s">
        <v>29</v>
      </c>
      <c r="H236" s="25" t="s">
        <v>30</v>
      </c>
      <c r="J236" s="9"/>
      <c r="K236" s="9"/>
      <c r="L236" s="24" t="s">
        <v>29</v>
      </c>
      <c r="M236" s="25" t="s">
        <v>30</v>
      </c>
      <c r="O236" s="9"/>
      <c r="P236" s="9"/>
      <c r="Q236" s="24" t="s">
        <v>29</v>
      </c>
      <c r="R236" s="25" t="s">
        <v>30</v>
      </c>
      <c r="T236" s="9"/>
      <c r="U236" s="9"/>
      <c r="V236" s="24" t="s">
        <v>29</v>
      </c>
      <c r="W236" s="25" t="s">
        <v>30</v>
      </c>
    </row>
    <row r="237" spans="4:28" x14ac:dyDescent="0.35">
      <c r="E237" s="92" t="s">
        <v>47</v>
      </c>
      <c r="F237" s="9" t="s">
        <v>62</v>
      </c>
      <c r="G237" s="24">
        <v>3758</v>
      </c>
      <c r="H237" s="25">
        <v>2159.9</v>
      </c>
      <c r="J237" s="84" t="s">
        <v>47</v>
      </c>
      <c r="K237" s="9" t="s">
        <v>62</v>
      </c>
      <c r="L237" s="24">
        <v>3821.7</v>
      </c>
      <c r="M237" s="25">
        <v>1499.1</v>
      </c>
      <c r="O237" s="23" t="s">
        <v>47</v>
      </c>
      <c r="P237" s="9" t="s">
        <v>62</v>
      </c>
      <c r="Q237" s="24">
        <v>3146.7</v>
      </c>
      <c r="R237" s="25">
        <v>1539.6</v>
      </c>
      <c r="T237" s="23" t="s">
        <v>47</v>
      </c>
      <c r="U237" s="9" t="s">
        <v>62</v>
      </c>
      <c r="V237" s="24">
        <v>4169</v>
      </c>
      <c r="W237" s="25">
        <v>1867.9</v>
      </c>
    </row>
    <row r="238" spans="4:28" x14ac:dyDescent="0.35">
      <c r="E238" s="93"/>
      <c r="F238" s="9" t="s">
        <v>64</v>
      </c>
      <c r="G238" s="24">
        <v>5120.8999999999996</v>
      </c>
      <c r="H238" s="25">
        <v>2382.1999999999998</v>
      </c>
      <c r="J238" s="84"/>
      <c r="K238" s="9" t="s">
        <v>64</v>
      </c>
      <c r="L238" s="24">
        <v>6071.6</v>
      </c>
      <c r="M238" s="25">
        <v>1654.8</v>
      </c>
      <c r="O238" s="23"/>
      <c r="P238" s="9" t="s">
        <v>64</v>
      </c>
      <c r="Q238" s="24">
        <v>4517.5</v>
      </c>
      <c r="R238" s="25">
        <v>1700.8</v>
      </c>
      <c r="T238" s="23"/>
      <c r="U238" s="9" t="s">
        <v>64</v>
      </c>
      <c r="V238" s="24">
        <v>6237.8</v>
      </c>
      <c r="W238" s="25">
        <v>2061.6999999999998</v>
      </c>
    </row>
    <row r="239" spans="4:28" x14ac:dyDescent="0.35">
      <c r="E239" s="93"/>
      <c r="F239" s="9" t="s">
        <v>45</v>
      </c>
      <c r="G239" s="24">
        <v>6419.7</v>
      </c>
      <c r="H239" s="25">
        <v>3126.8</v>
      </c>
      <c r="J239" s="84"/>
      <c r="K239" s="9" t="s">
        <v>45</v>
      </c>
      <c r="L239" s="24">
        <v>6639.8</v>
      </c>
      <c r="M239" s="25">
        <v>1899.6</v>
      </c>
      <c r="O239" s="23"/>
      <c r="P239" s="9" t="s">
        <v>45</v>
      </c>
      <c r="Q239" s="24">
        <v>7347.7</v>
      </c>
      <c r="R239" s="25">
        <v>3419.6</v>
      </c>
      <c r="T239" s="23"/>
      <c r="U239" s="9" t="s">
        <v>45</v>
      </c>
      <c r="V239" s="24">
        <v>7329.4</v>
      </c>
      <c r="W239" s="25">
        <v>2532.9</v>
      </c>
    </row>
    <row r="240" spans="4:28" x14ac:dyDescent="0.35">
      <c r="E240" s="94"/>
      <c r="F240" s="9" t="s">
        <v>55</v>
      </c>
      <c r="G240" s="24">
        <v>11591</v>
      </c>
      <c r="H240" s="25">
        <v>5479</v>
      </c>
      <c r="J240" s="84"/>
      <c r="K240" s="9" t="s">
        <v>55</v>
      </c>
      <c r="L240" s="24">
        <v>12304.2</v>
      </c>
      <c r="M240" s="25">
        <v>9489.5</v>
      </c>
      <c r="O240" s="23"/>
      <c r="P240" s="9" t="s">
        <v>55</v>
      </c>
      <c r="Q240" s="24">
        <v>9489.5</v>
      </c>
      <c r="R240" s="25">
        <v>3641.3</v>
      </c>
      <c r="T240" s="23"/>
      <c r="U240" s="9" t="s">
        <v>55</v>
      </c>
      <c r="V240" s="24">
        <v>13401.3</v>
      </c>
      <c r="W240" s="25">
        <v>4507.8999999999996</v>
      </c>
    </row>
    <row r="243" spans="5:23" x14ac:dyDescent="0.35">
      <c r="E243" s="4" t="s">
        <v>71</v>
      </c>
      <c r="F243" t="s">
        <v>72</v>
      </c>
      <c r="G243" t="s">
        <v>73</v>
      </c>
      <c r="J243" s="4" t="s">
        <v>74</v>
      </c>
      <c r="K243" t="s">
        <v>72</v>
      </c>
      <c r="L243" t="s">
        <v>75</v>
      </c>
      <c r="O243" s="4" t="s">
        <v>77</v>
      </c>
      <c r="P243" t="s">
        <v>76</v>
      </c>
      <c r="Q243" t="s">
        <v>78</v>
      </c>
      <c r="T243" s="4" t="s">
        <v>79</v>
      </c>
      <c r="U243" t="s">
        <v>80</v>
      </c>
      <c r="V243" t="s">
        <v>81</v>
      </c>
    </row>
    <row r="246" spans="5:23" x14ac:dyDescent="0.35">
      <c r="E246" s="89" t="s">
        <v>38</v>
      </c>
      <c r="F246" s="91" t="s">
        <v>39</v>
      </c>
      <c r="G246" s="91"/>
      <c r="H246" s="91"/>
      <c r="J246" s="91" t="s">
        <v>38</v>
      </c>
      <c r="K246" s="91" t="s">
        <v>39</v>
      </c>
      <c r="L246" s="91"/>
      <c r="M246" s="91"/>
      <c r="O246" s="92" t="s">
        <v>38</v>
      </c>
      <c r="P246" s="91" t="s">
        <v>39</v>
      </c>
      <c r="Q246" s="91"/>
      <c r="R246" s="91"/>
      <c r="T246" s="92" t="s">
        <v>38</v>
      </c>
      <c r="U246" s="91" t="s">
        <v>39</v>
      </c>
      <c r="V246" s="91"/>
      <c r="W246" s="91"/>
    </row>
    <row r="247" spans="5:23" x14ac:dyDescent="0.35">
      <c r="E247" s="90"/>
      <c r="F247" s="9" t="s">
        <v>40</v>
      </c>
      <c r="G247" s="91" t="s">
        <v>56</v>
      </c>
      <c r="H247" s="91"/>
      <c r="J247" s="91"/>
      <c r="K247" s="9" t="s">
        <v>40</v>
      </c>
      <c r="L247" s="91" t="s">
        <v>56</v>
      </c>
      <c r="M247" s="91"/>
      <c r="O247" s="94"/>
      <c r="P247" s="9" t="s">
        <v>40</v>
      </c>
      <c r="Q247" s="91" t="s">
        <v>56</v>
      </c>
      <c r="R247" s="91"/>
      <c r="T247" s="94"/>
      <c r="U247" s="9" t="s">
        <v>40</v>
      </c>
      <c r="V247" s="91" t="s">
        <v>56</v>
      </c>
      <c r="W247" s="91"/>
    </row>
    <row r="248" spans="5:23" x14ac:dyDescent="0.35">
      <c r="E248" s="9"/>
      <c r="F248" s="9"/>
      <c r="G248" s="24" t="s">
        <v>29</v>
      </c>
      <c r="H248" s="25" t="s">
        <v>30</v>
      </c>
      <c r="J248" s="9"/>
      <c r="K248" s="9"/>
      <c r="L248" s="24" t="s">
        <v>29</v>
      </c>
      <c r="M248" s="25" t="s">
        <v>30</v>
      </c>
      <c r="O248" s="9"/>
      <c r="P248" s="9"/>
      <c r="Q248" s="24" t="s">
        <v>29</v>
      </c>
      <c r="R248" s="25" t="s">
        <v>30</v>
      </c>
      <c r="T248" s="9"/>
      <c r="U248" s="9"/>
      <c r="V248" s="24" t="s">
        <v>29</v>
      </c>
      <c r="W248" s="25" t="s">
        <v>30</v>
      </c>
    </row>
    <row r="249" spans="5:23" x14ac:dyDescent="0.35">
      <c r="E249" s="92" t="s">
        <v>47</v>
      </c>
      <c r="F249" s="9" t="s">
        <v>62</v>
      </c>
      <c r="G249" s="24">
        <v>4023.9</v>
      </c>
      <c r="H249" s="25">
        <v>3099.4</v>
      </c>
      <c r="J249" s="84" t="s">
        <v>47</v>
      </c>
      <c r="K249" s="9" t="s">
        <v>62</v>
      </c>
      <c r="L249" s="24">
        <v>3393.6</v>
      </c>
      <c r="M249" s="25">
        <v>2809</v>
      </c>
      <c r="O249" s="23" t="s">
        <v>47</v>
      </c>
      <c r="P249" s="9" t="s">
        <v>62</v>
      </c>
      <c r="Q249" s="24">
        <v>5666.2</v>
      </c>
      <c r="R249" s="25">
        <v>5045.8</v>
      </c>
      <c r="T249" s="23" t="s">
        <v>47</v>
      </c>
      <c r="U249" s="9" t="s">
        <v>62</v>
      </c>
      <c r="V249" s="24">
        <v>3174.4</v>
      </c>
      <c r="W249" s="25">
        <v>1451.5</v>
      </c>
    </row>
    <row r="250" spans="5:23" x14ac:dyDescent="0.35">
      <c r="E250" s="93"/>
      <c r="F250" s="9" t="s">
        <v>64</v>
      </c>
      <c r="G250" s="24">
        <v>4982.6000000000004</v>
      </c>
      <c r="H250" s="25">
        <v>3364.1</v>
      </c>
      <c r="J250" s="84"/>
      <c r="K250" s="9" t="s">
        <v>64</v>
      </c>
      <c r="L250" s="24">
        <v>4054.5</v>
      </c>
      <c r="M250" s="25">
        <v>3011.4</v>
      </c>
      <c r="O250" s="23"/>
      <c r="P250" s="9" t="s">
        <v>64</v>
      </c>
      <c r="Q250" s="24">
        <v>6483.8</v>
      </c>
      <c r="R250" s="25">
        <v>5337.2</v>
      </c>
      <c r="T250" s="23"/>
      <c r="U250" s="9" t="s">
        <v>64</v>
      </c>
      <c r="V250" s="24">
        <v>4687.2</v>
      </c>
      <c r="W250" s="25">
        <v>1604.1</v>
      </c>
    </row>
    <row r="251" spans="5:23" x14ac:dyDescent="0.35">
      <c r="E251" s="93"/>
      <c r="F251" s="9" t="s">
        <v>45</v>
      </c>
      <c r="G251" s="24">
        <v>6267.5</v>
      </c>
      <c r="H251" s="25">
        <v>4677.2</v>
      </c>
      <c r="J251" s="84"/>
      <c r="K251" s="9" t="s">
        <v>45</v>
      </c>
      <c r="L251" s="24">
        <v>5007.2</v>
      </c>
      <c r="M251" s="25">
        <v>4249.3999999999996</v>
      </c>
      <c r="O251" s="23"/>
      <c r="P251" s="9" t="s">
        <v>45</v>
      </c>
      <c r="Q251" s="24">
        <v>8090.9</v>
      </c>
      <c r="R251" s="25">
        <v>7903.1</v>
      </c>
      <c r="T251" s="23"/>
      <c r="U251" s="9" t="s">
        <v>45</v>
      </c>
      <c r="V251" s="24">
        <v>5236</v>
      </c>
      <c r="W251" s="25">
        <v>1875.1</v>
      </c>
    </row>
    <row r="252" spans="5:23" x14ac:dyDescent="0.35">
      <c r="E252" s="94"/>
      <c r="F252" s="9" t="s">
        <v>55</v>
      </c>
      <c r="G252" s="24">
        <v>11527.6</v>
      </c>
      <c r="H252" s="25">
        <v>8035.8</v>
      </c>
      <c r="J252" s="84"/>
      <c r="K252" s="9" t="s">
        <v>55</v>
      </c>
      <c r="L252" s="24">
        <v>9435</v>
      </c>
      <c r="M252" s="25">
        <v>7303.5</v>
      </c>
      <c r="O252" s="23"/>
      <c r="P252" s="9" t="s">
        <v>55</v>
      </c>
      <c r="Q252" s="24">
        <v>15633.9</v>
      </c>
      <c r="R252" s="25">
        <v>13484.3</v>
      </c>
      <c r="T252" s="23"/>
      <c r="U252" s="9" t="s">
        <v>55</v>
      </c>
      <c r="V252" s="24">
        <v>9639.7999999999993</v>
      </c>
      <c r="W252" s="25">
        <v>3364</v>
      </c>
    </row>
    <row r="255" spans="5:23" x14ac:dyDescent="0.35">
      <c r="E255" s="4" t="s">
        <v>82</v>
      </c>
      <c r="F255" t="s">
        <v>68</v>
      </c>
      <c r="G255" t="s">
        <v>83</v>
      </c>
      <c r="J255" s="4" t="s">
        <v>84</v>
      </c>
      <c r="K255" t="s">
        <v>85</v>
      </c>
      <c r="L255" t="s">
        <v>86</v>
      </c>
      <c r="O255" s="4" t="s">
        <v>87</v>
      </c>
      <c r="P255" t="s">
        <v>89</v>
      </c>
      <c r="Q255" t="s">
        <v>90</v>
      </c>
      <c r="T255" s="4" t="s">
        <v>88</v>
      </c>
      <c r="U255" t="s">
        <v>91</v>
      </c>
      <c r="V255" t="s">
        <v>92</v>
      </c>
    </row>
    <row r="258" spans="5:23" x14ac:dyDescent="0.35">
      <c r="E258" s="89" t="s">
        <v>38</v>
      </c>
      <c r="F258" s="91" t="s">
        <v>39</v>
      </c>
      <c r="G258" s="91"/>
      <c r="H258" s="91"/>
      <c r="J258" s="91" t="s">
        <v>38</v>
      </c>
      <c r="K258" s="91" t="s">
        <v>39</v>
      </c>
      <c r="L258" s="91"/>
      <c r="M258" s="91"/>
      <c r="O258" s="92" t="s">
        <v>38</v>
      </c>
      <c r="P258" s="91" t="s">
        <v>39</v>
      </c>
      <c r="Q258" s="91"/>
      <c r="R258" s="91"/>
      <c r="T258" s="92" t="s">
        <v>38</v>
      </c>
      <c r="U258" s="91" t="s">
        <v>39</v>
      </c>
      <c r="V258" s="91"/>
      <c r="W258" s="91"/>
    </row>
    <row r="259" spans="5:23" x14ac:dyDescent="0.35">
      <c r="E259" s="90"/>
      <c r="F259" s="9" t="s">
        <v>40</v>
      </c>
      <c r="G259" s="91" t="s">
        <v>56</v>
      </c>
      <c r="H259" s="91"/>
      <c r="J259" s="91"/>
      <c r="K259" s="9" t="s">
        <v>40</v>
      </c>
      <c r="L259" s="91" t="s">
        <v>56</v>
      </c>
      <c r="M259" s="91"/>
      <c r="O259" s="94"/>
      <c r="P259" s="9" t="s">
        <v>40</v>
      </c>
      <c r="Q259" s="91" t="s">
        <v>56</v>
      </c>
      <c r="R259" s="91"/>
      <c r="T259" s="94"/>
      <c r="U259" s="9" t="s">
        <v>40</v>
      </c>
      <c r="V259" s="91" t="s">
        <v>56</v>
      </c>
      <c r="W259" s="91"/>
    </row>
    <row r="260" spans="5:23" x14ac:dyDescent="0.35">
      <c r="E260" s="9"/>
      <c r="F260" s="9"/>
      <c r="G260" s="24" t="s">
        <v>29</v>
      </c>
      <c r="H260" s="25" t="s">
        <v>30</v>
      </c>
      <c r="J260" s="9"/>
      <c r="K260" s="9"/>
      <c r="L260" s="24" t="s">
        <v>29</v>
      </c>
      <c r="M260" s="25" t="s">
        <v>30</v>
      </c>
      <c r="O260" s="9"/>
      <c r="P260" s="9"/>
      <c r="Q260" s="24" t="s">
        <v>29</v>
      </c>
      <c r="R260" s="25" t="s">
        <v>30</v>
      </c>
      <c r="T260" s="9"/>
      <c r="U260" s="9"/>
      <c r="V260" s="24" t="s">
        <v>29</v>
      </c>
      <c r="W260" s="25" t="s">
        <v>30</v>
      </c>
    </row>
    <row r="261" spans="5:23" x14ac:dyDescent="0.35">
      <c r="E261" s="92" t="s">
        <v>47</v>
      </c>
      <c r="F261" s="9" t="s">
        <v>62</v>
      </c>
      <c r="G261" s="24">
        <v>2946.1</v>
      </c>
      <c r="H261" s="25">
        <v>1611.1</v>
      </c>
      <c r="J261" s="84" t="s">
        <v>47</v>
      </c>
      <c r="K261" s="9" t="s">
        <v>62</v>
      </c>
      <c r="L261" s="24">
        <v>6569.5</v>
      </c>
      <c r="M261" s="25">
        <v>2017.9</v>
      </c>
      <c r="O261" s="23" t="s">
        <v>47</v>
      </c>
      <c r="P261" s="9" t="s">
        <v>62</v>
      </c>
      <c r="Q261" s="24">
        <v>3097.3</v>
      </c>
      <c r="R261" s="25">
        <v>1971.6</v>
      </c>
      <c r="T261" s="23" t="s">
        <v>47</v>
      </c>
      <c r="U261" s="9" t="s">
        <v>62</v>
      </c>
      <c r="V261" s="24">
        <v>3415.1</v>
      </c>
      <c r="W261" s="25">
        <v>1559.9</v>
      </c>
    </row>
    <row r="262" spans="5:23" x14ac:dyDescent="0.35">
      <c r="E262" s="93"/>
      <c r="F262" s="9" t="s">
        <v>64</v>
      </c>
      <c r="G262" s="24">
        <v>4060.4</v>
      </c>
      <c r="H262" s="25">
        <v>1778.8</v>
      </c>
      <c r="J262" s="84"/>
      <c r="K262" s="9" t="s">
        <v>64</v>
      </c>
      <c r="L262" s="24">
        <v>12198.9</v>
      </c>
      <c r="M262" s="25">
        <v>2217.9</v>
      </c>
      <c r="O262" s="23"/>
      <c r="P262" s="9" t="s">
        <v>64</v>
      </c>
      <c r="Q262" s="24">
        <v>4106.3</v>
      </c>
      <c r="R262" s="25">
        <v>2172.6999999999998</v>
      </c>
      <c r="T262" s="23"/>
      <c r="U262" s="9" t="s">
        <v>64</v>
      </c>
      <c r="V262" s="24">
        <v>5051.3</v>
      </c>
      <c r="W262" s="25">
        <v>1723.2</v>
      </c>
    </row>
    <row r="263" spans="5:23" x14ac:dyDescent="0.35">
      <c r="E263" s="93"/>
      <c r="F263" s="9" t="s">
        <v>45</v>
      </c>
      <c r="G263" s="24">
        <v>4803.6000000000004</v>
      </c>
      <c r="H263" s="25">
        <v>2204</v>
      </c>
      <c r="J263" s="84"/>
      <c r="K263" s="9" t="s">
        <v>45</v>
      </c>
      <c r="L263" s="24">
        <v>13926</v>
      </c>
      <c r="M263" s="25">
        <v>2644.4</v>
      </c>
      <c r="O263" s="23"/>
      <c r="P263" s="9" t="s">
        <v>45</v>
      </c>
      <c r="Q263" s="24">
        <v>5143</v>
      </c>
      <c r="R263" s="25">
        <v>2874.2</v>
      </c>
      <c r="T263" s="23"/>
      <c r="U263" s="9" t="s">
        <v>45</v>
      </c>
      <c r="V263" s="24">
        <v>5737.6</v>
      </c>
      <c r="W263" s="25">
        <v>2048</v>
      </c>
    </row>
    <row r="264" spans="5:23" x14ac:dyDescent="0.35">
      <c r="E264" s="94"/>
      <c r="F264" s="9" t="s">
        <v>55</v>
      </c>
      <c r="G264" s="24">
        <v>8745.7999999999993</v>
      </c>
      <c r="H264" s="25">
        <v>3902.3</v>
      </c>
      <c r="J264" s="84"/>
      <c r="K264" s="9" t="s">
        <v>55</v>
      </c>
      <c r="L264" s="24">
        <v>25668.400000000001</v>
      </c>
      <c r="M264" s="25">
        <v>4750.7</v>
      </c>
      <c r="O264" s="23"/>
      <c r="P264" s="9" t="s">
        <v>55</v>
      </c>
      <c r="Q264" s="24">
        <v>9294.1</v>
      </c>
      <c r="R264" s="25">
        <v>5018.5</v>
      </c>
      <c r="T264" s="23"/>
      <c r="U264" s="9" t="s">
        <v>55</v>
      </c>
      <c r="V264" s="24">
        <v>10538</v>
      </c>
      <c r="W264" s="25">
        <v>3664</v>
      </c>
    </row>
    <row r="276" spans="5:30" x14ac:dyDescent="0.35">
      <c r="E276" s="40" t="s">
        <v>121</v>
      </c>
      <c r="F276" s="40"/>
      <c r="G276" s="40"/>
      <c r="H276" s="40"/>
      <c r="I276" s="40"/>
      <c r="J276" s="40"/>
    </row>
    <row r="282" spans="5:30" x14ac:dyDescent="0.35">
      <c r="Y282" s="39" t="s">
        <v>111</v>
      </c>
    </row>
    <row r="283" spans="5:30" x14ac:dyDescent="0.35">
      <c r="H283" s="35"/>
      <c r="P283" s="37"/>
      <c r="Q283" s="37"/>
      <c r="R283" s="107"/>
      <c r="S283" s="107"/>
      <c r="T283" s="107"/>
      <c r="U283" s="107"/>
      <c r="Z283" s="33"/>
      <c r="AA283" s="104" t="s">
        <v>95</v>
      </c>
      <c r="AB283" s="105"/>
      <c r="AC283" s="105"/>
      <c r="AD283" s="106"/>
    </row>
    <row r="284" spans="5:30" x14ac:dyDescent="0.35">
      <c r="H284" s="35"/>
      <c r="P284" s="37"/>
      <c r="Q284" s="13"/>
      <c r="R284" s="14"/>
      <c r="S284" s="14"/>
      <c r="T284" s="14"/>
      <c r="U284" s="14"/>
      <c r="Z284" s="33" t="s">
        <v>50</v>
      </c>
      <c r="AA284" s="12" t="s">
        <v>62</v>
      </c>
      <c r="AB284" s="12" t="s">
        <v>64</v>
      </c>
      <c r="AC284" s="12" t="s">
        <v>93</v>
      </c>
      <c r="AD284" s="12" t="s">
        <v>94</v>
      </c>
    </row>
    <row r="285" spans="5:30" x14ac:dyDescent="0.35">
      <c r="E285" s="39" t="s">
        <v>119</v>
      </c>
      <c r="G285" s="33"/>
      <c r="H285" s="33"/>
      <c r="I285" s="84" t="s">
        <v>95</v>
      </c>
      <c r="J285" s="84"/>
      <c r="K285" s="84"/>
      <c r="L285" s="84"/>
      <c r="P285" s="1"/>
      <c r="Q285" s="1"/>
      <c r="R285" s="38"/>
      <c r="S285" s="38"/>
      <c r="T285" s="38"/>
      <c r="U285" s="38"/>
      <c r="Z285" s="2">
        <v>0.19</v>
      </c>
      <c r="AA285" s="25">
        <v>492.4</v>
      </c>
      <c r="AB285" s="25">
        <v>521.1</v>
      </c>
      <c r="AC285" s="25">
        <v>771.6</v>
      </c>
      <c r="AD285" s="25">
        <v>1316.5</v>
      </c>
    </row>
    <row r="286" spans="5:30" x14ac:dyDescent="0.35">
      <c r="G286" s="33" t="s">
        <v>50</v>
      </c>
      <c r="H286" s="34"/>
      <c r="I286" s="12" t="s">
        <v>62</v>
      </c>
      <c r="J286" s="12" t="s">
        <v>64</v>
      </c>
      <c r="K286" s="12" t="s">
        <v>93</v>
      </c>
      <c r="L286" s="12" t="s">
        <v>94</v>
      </c>
      <c r="P286" s="1"/>
      <c r="Q286" s="1"/>
      <c r="R286" s="38"/>
      <c r="S286" s="38"/>
      <c r="T286" s="38"/>
      <c r="U286" s="38"/>
      <c r="Z286" s="2">
        <v>0.41</v>
      </c>
      <c r="AA286" s="25">
        <v>274.2</v>
      </c>
      <c r="AB286" s="25">
        <v>294.10000000000002</v>
      </c>
      <c r="AC286" s="25">
        <v>415</v>
      </c>
      <c r="AD286" s="25">
        <v>713.3</v>
      </c>
    </row>
    <row r="287" spans="5:30" x14ac:dyDescent="0.35">
      <c r="F287" s="9" t="s">
        <v>102</v>
      </c>
      <c r="G287" s="2">
        <v>0.188666773332064</v>
      </c>
      <c r="H287" s="2"/>
      <c r="I287" s="25">
        <v>5045.8</v>
      </c>
      <c r="J287" s="25">
        <v>5337.2</v>
      </c>
      <c r="K287" s="25">
        <v>7903.1</v>
      </c>
      <c r="L287" s="25">
        <v>13484.3</v>
      </c>
      <c r="P287" s="1"/>
      <c r="Q287" s="1"/>
      <c r="R287" s="38"/>
      <c r="S287" s="38"/>
      <c r="T287" s="38"/>
      <c r="U287" s="38"/>
      <c r="Z287" s="2">
        <v>0.41</v>
      </c>
      <c r="AA287" s="25">
        <v>302.7</v>
      </c>
      <c r="AB287" s="25">
        <v>328.7</v>
      </c>
      <c r="AC287" s="25">
        <v>457</v>
      </c>
      <c r="AD287" s="25">
        <v>785.2</v>
      </c>
    </row>
    <row r="288" spans="5:30" x14ac:dyDescent="0.35">
      <c r="F288" s="9" t="s">
        <v>101</v>
      </c>
      <c r="G288" s="2">
        <v>0.40930117201600569</v>
      </c>
      <c r="H288" s="2"/>
      <c r="I288" s="25">
        <v>2809</v>
      </c>
      <c r="J288" s="25">
        <v>3011.4</v>
      </c>
      <c r="K288" s="25">
        <v>4249.2</v>
      </c>
      <c r="L288" s="25">
        <v>7303.5</v>
      </c>
      <c r="P288" s="1"/>
      <c r="Q288" s="1"/>
      <c r="R288" s="38"/>
      <c r="S288" s="38"/>
      <c r="T288" s="38"/>
      <c r="U288" s="38"/>
      <c r="Z288" s="2">
        <v>0.89</v>
      </c>
      <c r="AA288" s="25">
        <v>192.7</v>
      </c>
      <c r="AB288" s="25">
        <v>212.5</v>
      </c>
      <c r="AC288" s="25">
        <v>281.10000000000002</v>
      </c>
      <c r="AD288" s="25">
        <v>490.9</v>
      </c>
    </row>
    <row r="289" spans="6:30" x14ac:dyDescent="0.35">
      <c r="F289" s="9" t="s">
        <v>100</v>
      </c>
      <c r="G289" s="2">
        <v>0.40935552474579517</v>
      </c>
      <c r="H289" s="2"/>
      <c r="I289" s="25">
        <v>3099.4</v>
      </c>
      <c r="J289" s="25">
        <v>3364.1</v>
      </c>
      <c r="K289" s="25">
        <v>4677.2</v>
      </c>
      <c r="L289" s="25">
        <v>8035.8</v>
      </c>
      <c r="P289" s="1"/>
      <c r="Q289" s="1"/>
      <c r="R289" s="38"/>
      <c r="S289" s="38"/>
      <c r="T289" s="38"/>
      <c r="U289" s="38"/>
      <c r="Z289" s="2">
        <v>0.90177619461302361</v>
      </c>
      <c r="AA289" s="25">
        <v>211.2</v>
      </c>
      <c r="AB289" s="25">
        <v>233.1</v>
      </c>
      <c r="AC289" s="25">
        <v>306</v>
      </c>
      <c r="AD289" s="25">
        <v>536.20000000000005</v>
      </c>
    </row>
    <row r="290" spans="6:30" x14ac:dyDescent="0.35">
      <c r="F290" s="9" t="s">
        <v>106</v>
      </c>
      <c r="G290" s="9">
        <v>0.89</v>
      </c>
      <c r="H290" s="9"/>
      <c r="I290" s="25">
        <v>1971.6</v>
      </c>
      <c r="J290" s="25">
        <v>2172.6999999999998</v>
      </c>
      <c r="K290" s="25">
        <v>2874.2</v>
      </c>
      <c r="L290" s="25">
        <v>5018.5</v>
      </c>
      <c r="P290" s="1"/>
      <c r="Q290" s="1"/>
      <c r="R290" s="38"/>
      <c r="S290" s="38"/>
      <c r="T290" s="38"/>
      <c r="U290" s="38"/>
      <c r="Z290" s="2">
        <v>1.41</v>
      </c>
      <c r="AA290" s="25">
        <v>157.6</v>
      </c>
      <c r="AB290" s="25">
        <v>174.1</v>
      </c>
      <c r="AC290" s="25">
        <v>215.7</v>
      </c>
      <c r="AD290" s="25">
        <v>382</v>
      </c>
    </row>
    <row r="291" spans="6:30" x14ac:dyDescent="0.35">
      <c r="F291" s="9" t="s">
        <v>96</v>
      </c>
      <c r="G291" s="2">
        <v>0.90177619461302361</v>
      </c>
      <c r="H291" s="2"/>
      <c r="I291" s="25">
        <v>2159.9</v>
      </c>
      <c r="J291" s="25">
        <v>2382.1999999999998</v>
      </c>
      <c r="K291" s="25">
        <v>3126.8</v>
      </c>
      <c r="L291" s="25">
        <v>5479</v>
      </c>
      <c r="P291" s="1"/>
      <c r="Q291" s="1"/>
      <c r="R291" s="38"/>
      <c r="S291" s="38"/>
      <c r="T291" s="38"/>
      <c r="U291" s="38"/>
      <c r="Z291" s="2">
        <v>1.41</v>
      </c>
      <c r="AA291" s="25">
        <v>182.8</v>
      </c>
      <c r="AB291" s="25">
        <v>202</v>
      </c>
      <c r="AC291" s="25">
        <v>248.2</v>
      </c>
      <c r="AD291" s="25">
        <v>441.7</v>
      </c>
    </row>
    <row r="292" spans="6:30" x14ac:dyDescent="0.35">
      <c r="F292" s="9" t="s">
        <v>104</v>
      </c>
      <c r="G292" s="2">
        <v>1.4123445897623821</v>
      </c>
      <c r="H292" s="2"/>
      <c r="I292" s="25">
        <v>1611.1</v>
      </c>
      <c r="J292" s="25">
        <v>1778.8</v>
      </c>
      <c r="K292" s="25">
        <v>2204</v>
      </c>
      <c r="L292" s="25">
        <v>3902.3</v>
      </c>
      <c r="P292" s="1"/>
      <c r="Q292" s="1"/>
      <c r="R292" s="38"/>
      <c r="S292" s="38"/>
      <c r="T292" s="38"/>
      <c r="U292" s="38"/>
      <c r="Z292" s="2">
        <v>1.65</v>
      </c>
      <c r="AA292" s="25">
        <v>197.8</v>
      </c>
      <c r="AB292" s="25">
        <v>217.6</v>
      </c>
      <c r="AC292" s="25">
        <v>259.39999999999998</v>
      </c>
      <c r="AD292" s="25">
        <v>466.1</v>
      </c>
    </row>
    <row r="293" spans="6:30" x14ac:dyDescent="0.35">
      <c r="F293" s="9" t="s">
        <v>99</v>
      </c>
      <c r="G293" s="2">
        <v>1.406809001459286</v>
      </c>
      <c r="H293" s="2"/>
      <c r="I293" s="25">
        <v>1867.9</v>
      </c>
      <c r="J293" s="25">
        <v>2061.6999999999998</v>
      </c>
      <c r="K293" s="25">
        <v>2532.9</v>
      </c>
      <c r="L293" s="25">
        <v>4507.8999999999996</v>
      </c>
      <c r="P293" s="1"/>
      <c r="Q293" s="1"/>
      <c r="R293" s="38"/>
      <c r="S293" s="38"/>
      <c r="T293" s="38"/>
      <c r="U293" s="38"/>
      <c r="Z293" s="2">
        <v>1.71</v>
      </c>
      <c r="AA293" s="25">
        <v>150.6</v>
      </c>
      <c r="AB293" s="25">
        <v>166.6</v>
      </c>
      <c r="AC293" s="25">
        <v>334.7</v>
      </c>
      <c r="AD293" s="25">
        <v>356.6</v>
      </c>
    </row>
    <row r="294" spans="6:30" x14ac:dyDescent="0.35">
      <c r="F294" s="9" t="s">
        <v>105</v>
      </c>
      <c r="G294" s="2">
        <v>1.6533649082571651</v>
      </c>
      <c r="H294" s="2"/>
      <c r="I294" s="25">
        <v>2017.9</v>
      </c>
      <c r="J294" s="25">
        <v>2217.9</v>
      </c>
      <c r="K294" s="25">
        <v>2644.4</v>
      </c>
      <c r="L294" s="25">
        <v>4750.7</v>
      </c>
      <c r="P294" s="1"/>
      <c r="Q294" s="1"/>
      <c r="R294" s="38"/>
      <c r="S294" s="38"/>
      <c r="T294" s="38"/>
      <c r="U294" s="38"/>
      <c r="Z294" s="2">
        <v>1.8</v>
      </c>
      <c r="AA294" s="25">
        <v>152.69999999999999</v>
      </c>
      <c r="AB294" s="25">
        <v>168.8</v>
      </c>
      <c r="AC294" s="25">
        <v>200.6</v>
      </c>
      <c r="AD294" s="25">
        <v>359</v>
      </c>
    </row>
    <row r="295" spans="6:30" x14ac:dyDescent="0.35">
      <c r="F295" s="9" t="s">
        <v>98</v>
      </c>
      <c r="G295" s="2">
        <v>1.707269788356657</v>
      </c>
      <c r="H295" s="2"/>
      <c r="I295" s="25">
        <v>1539.6</v>
      </c>
      <c r="J295" s="25">
        <v>1700.8</v>
      </c>
      <c r="K295" s="25">
        <v>3419.6</v>
      </c>
      <c r="L295" s="25">
        <v>3641.3</v>
      </c>
      <c r="R295" s="38"/>
      <c r="S295" s="38"/>
      <c r="T295" s="38"/>
      <c r="U295" s="38"/>
      <c r="Z295" s="2">
        <v>2.0099999999999998</v>
      </c>
      <c r="AA295" s="25">
        <v>142.1</v>
      </c>
      <c r="AB295" s="25">
        <v>157.1</v>
      </c>
      <c r="AC295" s="25">
        <v>183.7</v>
      </c>
      <c r="AD295" s="25">
        <v>329.6</v>
      </c>
    </row>
    <row r="296" spans="6:30" x14ac:dyDescent="0.35">
      <c r="F296" s="9" t="s">
        <v>107</v>
      </c>
      <c r="G296" s="9">
        <v>1.8</v>
      </c>
      <c r="H296" s="9"/>
      <c r="I296" s="25">
        <v>1559.9</v>
      </c>
      <c r="J296" s="25">
        <v>1723.2</v>
      </c>
      <c r="K296" s="25">
        <v>2048</v>
      </c>
      <c r="L296" s="25">
        <v>3664</v>
      </c>
      <c r="R296" s="38"/>
      <c r="S296" s="38"/>
      <c r="T296" s="38"/>
      <c r="U296" s="38"/>
      <c r="Z296" s="2">
        <v>2.2000000000000002</v>
      </c>
      <c r="AA296" s="25">
        <v>146.80000000000001</v>
      </c>
      <c r="AB296" s="25">
        <v>162.19999999999999</v>
      </c>
      <c r="AC296" s="25">
        <v>186.2</v>
      </c>
      <c r="AD296" s="25">
        <v>335.9</v>
      </c>
    </row>
    <row r="297" spans="6:30" x14ac:dyDescent="0.35">
      <c r="F297" s="9" t="s">
        <v>103</v>
      </c>
      <c r="G297" s="2">
        <v>2.0096386504121542</v>
      </c>
      <c r="H297" s="2"/>
      <c r="I297" s="25">
        <v>1451.5</v>
      </c>
      <c r="J297" s="25">
        <v>1604.1</v>
      </c>
      <c r="K297" s="25">
        <v>1875.1</v>
      </c>
      <c r="L297" s="25">
        <v>3364</v>
      </c>
    </row>
    <row r="298" spans="6:30" x14ac:dyDescent="0.35">
      <c r="F298" s="9" t="s">
        <v>97</v>
      </c>
      <c r="G298" s="2">
        <v>2.200138632350233</v>
      </c>
      <c r="H298" s="2"/>
      <c r="I298" s="25">
        <v>1499.1</v>
      </c>
      <c r="J298" s="25">
        <v>1654.8</v>
      </c>
      <c r="K298" s="25">
        <v>1899.6</v>
      </c>
      <c r="L298" s="25">
        <v>9489.5</v>
      </c>
    </row>
    <row r="301" spans="6:30" x14ac:dyDescent="0.35">
      <c r="H301" s="36">
        <v>4.2361111111111113E-2</v>
      </c>
    </row>
    <row r="304" spans="6:30" x14ac:dyDescent="0.35">
      <c r="Y304" s="37"/>
    </row>
    <row r="305" spans="25:25" x14ac:dyDescent="0.35">
      <c r="Y305" s="37"/>
    </row>
    <row r="306" spans="25:25" x14ac:dyDescent="0.35">
      <c r="Y306" s="1"/>
    </row>
    <row r="307" spans="25:25" x14ac:dyDescent="0.35">
      <c r="Y307" s="1"/>
    </row>
    <row r="308" spans="25:25" x14ac:dyDescent="0.35">
      <c r="Y308" s="1"/>
    </row>
    <row r="309" spans="25:25" x14ac:dyDescent="0.35">
      <c r="Y309" s="1"/>
    </row>
    <row r="310" spans="25:25" x14ac:dyDescent="0.35">
      <c r="Y310" s="1"/>
    </row>
    <row r="311" spans="25:25" x14ac:dyDescent="0.35">
      <c r="Y311" s="1"/>
    </row>
    <row r="312" spans="25:25" x14ac:dyDescent="0.35">
      <c r="Y312" s="1"/>
    </row>
    <row r="313" spans="25:25" x14ac:dyDescent="0.35">
      <c r="Y313" s="1"/>
    </row>
    <row r="314" spans="25:25" x14ac:dyDescent="0.35">
      <c r="Y314" s="1"/>
    </row>
    <row r="315" spans="25:25" x14ac:dyDescent="0.35">
      <c r="Y315" s="1"/>
    </row>
    <row r="316" spans="25:25" x14ac:dyDescent="0.35">
      <c r="Y316" s="1"/>
    </row>
    <row r="317" spans="25:25" x14ac:dyDescent="0.35">
      <c r="Y317" s="1"/>
    </row>
    <row r="325" spans="5:30" x14ac:dyDescent="0.35">
      <c r="E325" s="39" t="s">
        <v>119</v>
      </c>
    </row>
    <row r="326" spans="5:30" x14ac:dyDescent="0.35">
      <c r="G326" s="33"/>
      <c r="H326" s="33"/>
      <c r="I326" s="84" t="s">
        <v>95</v>
      </c>
      <c r="J326" s="84"/>
      <c r="K326" s="84"/>
      <c r="L326" s="84"/>
      <c r="Y326" s="39" t="s">
        <v>111</v>
      </c>
    </row>
    <row r="327" spans="5:30" x14ac:dyDescent="0.35">
      <c r="F327" s="1"/>
      <c r="G327" s="33"/>
      <c r="H327" s="34" t="s">
        <v>51</v>
      </c>
      <c r="I327" s="12" t="s">
        <v>62</v>
      </c>
      <c r="J327" s="12" t="s">
        <v>64</v>
      </c>
      <c r="K327" s="12" t="s">
        <v>93</v>
      </c>
      <c r="L327" s="12" t="s">
        <v>94</v>
      </c>
    </row>
    <row r="328" spans="5:30" x14ac:dyDescent="0.35">
      <c r="F328" s="9" t="s">
        <v>102</v>
      </c>
      <c r="G328" s="2"/>
      <c r="H328" s="27">
        <v>0.19</v>
      </c>
      <c r="I328" s="25">
        <v>5045.8</v>
      </c>
      <c r="J328" s="25">
        <v>5337.2</v>
      </c>
      <c r="K328" s="25">
        <v>7903.1</v>
      </c>
      <c r="L328" s="25">
        <v>13484.3</v>
      </c>
      <c r="Z328" s="33"/>
      <c r="AA328" s="84" t="s">
        <v>95</v>
      </c>
      <c r="AB328" s="84"/>
      <c r="AC328" s="84"/>
      <c r="AD328" s="84"/>
    </row>
    <row r="329" spans="5:30" x14ac:dyDescent="0.35">
      <c r="F329" s="9" t="s">
        <v>101</v>
      </c>
      <c r="G329" s="2"/>
      <c r="H329" s="27">
        <v>0.26</v>
      </c>
      <c r="I329" s="25">
        <v>2809</v>
      </c>
      <c r="J329" s="25">
        <v>3011.4</v>
      </c>
      <c r="K329" s="25">
        <v>4249.2</v>
      </c>
      <c r="L329" s="25">
        <v>7303.5</v>
      </c>
      <c r="Z329" s="34" t="s">
        <v>51</v>
      </c>
      <c r="AA329" s="12" t="s">
        <v>62</v>
      </c>
      <c r="AB329" s="12" t="s">
        <v>64</v>
      </c>
      <c r="AC329" s="12" t="s">
        <v>93</v>
      </c>
      <c r="AD329" s="12" t="s">
        <v>94</v>
      </c>
    </row>
    <row r="330" spans="5:30" x14ac:dyDescent="0.35">
      <c r="F330" s="9" t="s">
        <v>100</v>
      </c>
      <c r="G330" s="2"/>
      <c r="H330" s="27">
        <v>0.35</v>
      </c>
      <c r="I330" s="25">
        <v>3099.4</v>
      </c>
      <c r="J330" s="25">
        <v>3364.1</v>
      </c>
      <c r="K330" s="25">
        <v>4677.2</v>
      </c>
      <c r="L330" s="25">
        <v>8035.8</v>
      </c>
      <c r="Z330" s="2">
        <v>0.19</v>
      </c>
      <c r="AA330" s="25">
        <v>492.4</v>
      </c>
      <c r="AB330" s="25">
        <v>521.1</v>
      </c>
      <c r="AC330" s="25">
        <v>771.6</v>
      </c>
      <c r="AD330" s="25">
        <v>1316.5</v>
      </c>
    </row>
    <row r="331" spans="5:30" x14ac:dyDescent="0.35">
      <c r="F331" s="9" t="s">
        <v>106</v>
      </c>
      <c r="G331" s="2"/>
      <c r="H331" s="27">
        <v>0.61</v>
      </c>
      <c r="I331" s="25">
        <v>1971.6</v>
      </c>
      <c r="J331" s="25">
        <v>2172.6999999999998</v>
      </c>
      <c r="K331" s="25">
        <v>2874.2</v>
      </c>
      <c r="L331" s="25">
        <v>5018.5</v>
      </c>
      <c r="Z331" s="2">
        <v>0.26</v>
      </c>
      <c r="AA331" s="25">
        <v>274.2</v>
      </c>
      <c r="AB331" s="25">
        <v>294.10000000000002</v>
      </c>
      <c r="AC331" s="25">
        <v>415</v>
      </c>
      <c r="AD331" s="25">
        <v>713.3</v>
      </c>
    </row>
    <row r="332" spans="5:30" x14ac:dyDescent="0.35">
      <c r="F332" s="9" t="s">
        <v>96</v>
      </c>
      <c r="G332" s="2"/>
      <c r="H332" s="27">
        <v>0.79</v>
      </c>
      <c r="I332" s="25">
        <v>2159.9</v>
      </c>
      <c r="J332" s="25">
        <v>2382.1999999999998</v>
      </c>
      <c r="K332" s="25">
        <v>3126.8</v>
      </c>
      <c r="L332" s="25">
        <v>5479</v>
      </c>
      <c r="Z332" s="2">
        <v>0.35</v>
      </c>
      <c r="AA332" s="25">
        <v>302.7</v>
      </c>
      <c r="AB332" s="25">
        <v>328.7</v>
      </c>
      <c r="AC332" s="25">
        <v>457</v>
      </c>
      <c r="AD332" s="25">
        <v>785.2</v>
      </c>
    </row>
    <row r="333" spans="5:30" x14ac:dyDescent="0.35">
      <c r="F333" s="9" t="s">
        <v>104</v>
      </c>
      <c r="G333" s="2"/>
      <c r="H333" s="27">
        <v>0.86</v>
      </c>
      <c r="I333" s="25">
        <v>1611.1</v>
      </c>
      <c r="J333" s="25">
        <v>1778.8</v>
      </c>
      <c r="K333" s="25">
        <v>2204</v>
      </c>
      <c r="L333" s="25">
        <v>3902.3</v>
      </c>
      <c r="Z333" s="2">
        <v>0.61</v>
      </c>
      <c r="AA333" s="25">
        <v>192.7</v>
      </c>
      <c r="AB333" s="25">
        <v>212.5</v>
      </c>
      <c r="AC333" s="25">
        <v>281.10000000000002</v>
      </c>
      <c r="AD333" s="25">
        <v>490.9</v>
      </c>
    </row>
    <row r="334" spans="5:30" x14ac:dyDescent="0.35">
      <c r="F334" s="9" t="s">
        <v>98</v>
      </c>
      <c r="G334" s="2"/>
      <c r="H334" s="27">
        <v>1.08</v>
      </c>
      <c r="I334" s="25">
        <v>1539.6</v>
      </c>
      <c r="J334" s="25">
        <v>1700.8</v>
      </c>
      <c r="K334" s="25">
        <v>3419.6</v>
      </c>
      <c r="L334" s="25">
        <v>3641.3</v>
      </c>
      <c r="Z334" s="2">
        <v>0.79</v>
      </c>
      <c r="AA334" s="25">
        <v>211.2</v>
      </c>
      <c r="AB334" s="25">
        <v>233.1</v>
      </c>
      <c r="AC334" s="25">
        <v>306</v>
      </c>
      <c r="AD334" s="25">
        <v>536.20000000000005</v>
      </c>
    </row>
    <row r="335" spans="5:30" x14ac:dyDescent="0.35">
      <c r="F335" s="9" t="s">
        <v>103</v>
      </c>
      <c r="G335" s="2"/>
      <c r="H335" s="27">
        <v>1.22</v>
      </c>
      <c r="I335" s="25">
        <v>1451.5</v>
      </c>
      <c r="J335" s="25">
        <v>1604.1</v>
      </c>
      <c r="K335" s="25">
        <v>1875.1</v>
      </c>
      <c r="L335" s="25">
        <v>3364</v>
      </c>
      <c r="Z335" s="2">
        <v>0.86</v>
      </c>
      <c r="AA335" s="25">
        <v>157.6</v>
      </c>
      <c r="AB335" s="25">
        <v>174.1</v>
      </c>
      <c r="AC335" s="25">
        <v>215.7</v>
      </c>
      <c r="AD335" s="25">
        <v>382</v>
      </c>
    </row>
    <row r="336" spans="5:30" x14ac:dyDescent="0.35">
      <c r="F336" s="9" t="s">
        <v>107</v>
      </c>
      <c r="G336" s="2"/>
      <c r="H336" s="27">
        <v>1.23</v>
      </c>
      <c r="I336" s="25">
        <v>1559.9</v>
      </c>
      <c r="J336" s="25">
        <v>1723.2</v>
      </c>
      <c r="K336" s="25">
        <v>2048</v>
      </c>
      <c r="L336" s="25">
        <v>3664</v>
      </c>
      <c r="Z336" s="2">
        <v>1.08</v>
      </c>
      <c r="AA336" s="25">
        <v>150.6</v>
      </c>
      <c r="AB336" s="25">
        <v>166.6</v>
      </c>
      <c r="AC336" s="25">
        <v>334.7</v>
      </c>
      <c r="AD336" s="25">
        <v>356.6</v>
      </c>
    </row>
    <row r="337" spans="6:30" x14ac:dyDescent="0.35">
      <c r="F337" s="9" t="s">
        <v>99</v>
      </c>
      <c r="G337" s="2"/>
      <c r="H337" s="27">
        <v>1.29</v>
      </c>
      <c r="I337" s="25">
        <v>1867.9</v>
      </c>
      <c r="J337" s="25">
        <v>2061.6999999999998</v>
      </c>
      <c r="K337" s="25">
        <v>2532.9</v>
      </c>
      <c r="L337" s="25">
        <v>4507.8999999999996</v>
      </c>
      <c r="Z337" s="2">
        <v>1.22</v>
      </c>
      <c r="AA337" s="25">
        <v>142.1</v>
      </c>
      <c r="AB337" s="25">
        <v>157.1</v>
      </c>
      <c r="AC337" s="25">
        <v>183.7</v>
      </c>
      <c r="AD337" s="25">
        <v>329.6</v>
      </c>
    </row>
    <row r="338" spans="6:30" x14ac:dyDescent="0.35">
      <c r="F338" s="9" t="s">
        <v>97</v>
      </c>
      <c r="G338" s="2"/>
      <c r="H338" s="27">
        <v>1.57</v>
      </c>
      <c r="I338" s="25">
        <v>1499.1</v>
      </c>
      <c r="J338" s="25">
        <v>1654.8</v>
      </c>
      <c r="K338" s="25">
        <v>1899.6</v>
      </c>
      <c r="L338" s="25">
        <v>9489.5</v>
      </c>
      <c r="Z338" s="2">
        <v>1.23</v>
      </c>
      <c r="AA338" s="25">
        <v>152.69999999999999</v>
      </c>
      <c r="AB338" s="25">
        <v>168.8</v>
      </c>
      <c r="AC338" s="25">
        <v>200.6</v>
      </c>
      <c r="AD338" s="25">
        <v>359</v>
      </c>
    </row>
    <row r="339" spans="6:30" x14ac:dyDescent="0.35">
      <c r="F339" s="9" t="s">
        <v>105</v>
      </c>
      <c r="G339" s="2"/>
      <c r="H339" s="27">
        <v>2.1800000000000002</v>
      </c>
      <c r="I339" s="25">
        <v>2017.9</v>
      </c>
      <c r="J339" s="25">
        <v>2217.9</v>
      </c>
      <c r="K339" s="25">
        <v>2644.4</v>
      </c>
      <c r="L339" s="25">
        <v>4750.7</v>
      </c>
      <c r="Z339" s="2">
        <v>1.29</v>
      </c>
      <c r="AA339" s="25">
        <v>182.8</v>
      </c>
      <c r="AB339" s="25">
        <v>202</v>
      </c>
      <c r="AC339" s="25">
        <v>248.2</v>
      </c>
      <c r="AD339" s="25">
        <v>441.7</v>
      </c>
    </row>
    <row r="340" spans="6:30" x14ac:dyDescent="0.35">
      <c r="Z340" s="2">
        <v>1.57</v>
      </c>
      <c r="AA340" s="25">
        <v>146.80000000000001</v>
      </c>
      <c r="AB340" s="25">
        <v>162.19999999999999</v>
      </c>
      <c r="AC340" s="25">
        <v>186.2</v>
      </c>
      <c r="AD340" s="25">
        <v>335.9</v>
      </c>
    </row>
    <row r="341" spans="6:30" x14ac:dyDescent="0.35">
      <c r="Z341" s="2">
        <v>2.1800000000000002</v>
      </c>
      <c r="AA341" s="25">
        <v>197.8</v>
      </c>
      <c r="AB341" s="25">
        <v>217.6</v>
      </c>
      <c r="AC341" s="25">
        <v>259.39999999999998</v>
      </c>
      <c r="AD341" s="25">
        <v>466.1</v>
      </c>
    </row>
    <row r="360" spans="16:30" x14ac:dyDescent="0.35">
      <c r="P360" s="9" t="s">
        <v>102</v>
      </c>
      <c r="Y360" s="9"/>
      <c r="Z360" s="33"/>
      <c r="AA360" s="104" t="s">
        <v>95</v>
      </c>
      <c r="AB360" s="105"/>
      <c r="AC360" s="105"/>
      <c r="AD360" s="106"/>
    </row>
    <row r="361" spans="16:30" x14ac:dyDescent="0.35">
      <c r="P361" s="9" t="s">
        <v>101</v>
      </c>
      <c r="Y361" s="33" t="s">
        <v>50</v>
      </c>
      <c r="Z361" s="34" t="s">
        <v>51</v>
      </c>
      <c r="AA361" s="12" t="s">
        <v>62</v>
      </c>
      <c r="AB361" s="12" t="s">
        <v>64</v>
      </c>
      <c r="AC361" s="12" t="s">
        <v>93</v>
      </c>
      <c r="AD361" s="12" t="s">
        <v>94</v>
      </c>
    </row>
    <row r="362" spans="16:30" x14ac:dyDescent="0.35">
      <c r="P362" s="9" t="s">
        <v>100</v>
      </c>
      <c r="W362" s="9" t="s">
        <v>102</v>
      </c>
      <c r="Y362" s="2">
        <v>0.19</v>
      </c>
      <c r="Z362" s="2">
        <v>0.19</v>
      </c>
      <c r="AA362" s="25">
        <v>492.4</v>
      </c>
      <c r="AB362" s="25">
        <v>521.1</v>
      </c>
      <c r="AC362" s="25">
        <v>771.6</v>
      </c>
      <c r="AD362" s="25">
        <v>1316.5</v>
      </c>
    </row>
    <row r="363" spans="16:30" x14ac:dyDescent="0.35">
      <c r="P363" s="9" t="s">
        <v>106</v>
      </c>
      <c r="W363" s="9" t="s">
        <v>101</v>
      </c>
      <c r="Y363" s="2">
        <v>0.41</v>
      </c>
      <c r="Z363" s="2">
        <v>0.26</v>
      </c>
      <c r="AA363" s="25">
        <v>274.2</v>
      </c>
      <c r="AB363" s="25">
        <v>294.10000000000002</v>
      </c>
      <c r="AC363" s="25">
        <v>415</v>
      </c>
      <c r="AD363" s="25">
        <v>713.3</v>
      </c>
    </row>
    <row r="364" spans="16:30" x14ac:dyDescent="0.35">
      <c r="P364" s="9" t="s">
        <v>96</v>
      </c>
      <c r="W364" s="9" t="s">
        <v>100</v>
      </c>
      <c r="Y364" s="2">
        <v>0.41</v>
      </c>
      <c r="Z364" s="2">
        <v>0.35</v>
      </c>
      <c r="AA364" s="25">
        <v>302.7</v>
      </c>
      <c r="AB364" s="25">
        <v>328.7</v>
      </c>
      <c r="AC364" s="25">
        <v>457</v>
      </c>
      <c r="AD364" s="25">
        <v>785.2</v>
      </c>
    </row>
    <row r="365" spans="16:30" x14ac:dyDescent="0.35">
      <c r="P365" s="9" t="s">
        <v>104</v>
      </c>
      <c r="W365" s="9" t="s">
        <v>106</v>
      </c>
      <c r="Y365" s="2">
        <v>0.89</v>
      </c>
      <c r="Z365" s="2">
        <v>0.61</v>
      </c>
      <c r="AA365" s="25">
        <v>192.7</v>
      </c>
      <c r="AB365" s="25">
        <v>212.5</v>
      </c>
      <c r="AC365" s="25">
        <v>281.10000000000002</v>
      </c>
      <c r="AD365" s="25">
        <v>490.9</v>
      </c>
    </row>
    <row r="366" spans="16:30" x14ac:dyDescent="0.35">
      <c r="P366" s="9" t="s">
        <v>99</v>
      </c>
      <c r="W366" s="9" t="s">
        <v>96</v>
      </c>
      <c r="Y366" s="2">
        <v>0.90177619461302361</v>
      </c>
      <c r="Z366" s="2">
        <v>0.79</v>
      </c>
      <c r="AA366" s="25">
        <v>211.2</v>
      </c>
      <c r="AB366" s="25">
        <v>233.1</v>
      </c>
      <c r="AC366" s="25">
        <v>306</v>
      </c>
      <c r="AD366" s="25">
        <v>536.20000000000005</v>
      </c>
    </row>
    <row r="367" spans="16:30" x14ac:dyDescent="0.35">
      <c r="P367" s="9" t="s">
        <v>105</v>
      </c>
      <c r="W367" s="9" t="s">
        <v>104</v>
      </c>
      <c r="Y367" s="2">
        <v>1.41</v>
      </c>
      <c r="Z367" s="2">
        <v>0.86</v>
      </c>
      <c r="AA367" s="25">
        <v>157.6</v>
      </c>
      <c r="AB367" s="25">
        <v>174.1</v>
      </c>
      <c r="AC367" s="25">
        <v>215.7</v>
      </c>
      <c r="AD367" s="25">
        <v>382</v>
      </c>
    </row>
    <row r="368" spans="16:30" x14ac:dyDescent="0.35">
      <c r="P368" s="9" t="s">
        <v>98</v>
      </c>
      <c r="W368" s="9" t="s">
        <v>99</v>
      </c>
      <c r="Y368" s="2">
        <v>1.41</v>
      </c>
      <c r="Z368" s="2">
        <v>1.29</v>
      </c>
      <c r="AA368" s="25">
        <v>182.8</v>
      </c>
      <c r="AB368" s="25">
        <v>202</v>
      </c>
      <c r="AC368" s="25">
        <v>248.2</v>
      </c>
      <c r="AD368" s="25">
        <v>441.7</v>
      </c>
    </row>
    <row r="369" spans="16:30" x14ac:dyDescent="0.35">
      <c r="P369" s="9" t="s">
        <v>107</v>
      </c>
      <c r="W369" s="9" t="s">
        <v>105</v>
      </c>
      <c r="Y369" s="2">
        <v>1.65</v>
      </c>
      <c r="Z369" s="2">
        <v>2.1800000000000002</v>
      </c>
      <c r="AA369" s="25">
        <v>197.8</v>
      </c>
      <c r="AB369" s="25">
        <v>217.6</v>
      </c>
      <c r="AC369" s="25">
        <v>259.39999999999998</v>
      </c>
      <c r="AD369" s="25">
        <v>466.1</v>
      </c>
    </row>
    <row r="370" spans="16:30" x14ac:dyDescent="0.35">
      <c r="P370" s="9" t="s">
        <v>103</v>
      </c>
      <c r="W370" s="9" t="s">
        <v>98</v>
      </c>
      <c r="Y370" s="2">
        <v>1.71</v>
      </c>
      <c r="Z370" s="2">
        <v>1.08</v>
      </c>
      <c r="AA370" s="25">
        <v>150.6</v>
      </c>
      <c r="AB370" s="25">
        <v>166.6</v>
      </c>
      <c r="AC370" s="25">
        <v>334.7</v>
      </c>
      <c r="AD370" s="25">
        <v>356.6</v>
      </c>
    </row>
    <row r="371" spans="16:30" x14ac:dyDescent="0.35">
      <c r="P371" s="9" t="s">
        <v>97</v>
      </c>
      <c r="W371" s="9" t="s">
        <v>107</v>
      </c>
      <c r="Y371" s="2">
        <v>1.8</v>
      </c>
      <c r="Z371" s="2">
        <v>1.23</v>
      </c>
      <c r="AA371" s="25">
        <v>152.69999999999999</v>
      </c>
      <c r="AB371" s="25">
        <v>168.8</v>
      </c>
      <c r="AC371" s="25">
        <v>200.6</v>
      </c>
      <c r="AD371" s="25">
        <v>359</v>
      </c>
    </row>
    <row r="372" spans="16:30" x14ac:dyDescent="0.35">
      <c r="W372" s="9" t="s">
        <v>103</v>
      </c>
      <c r="Y372" s="2">
        <v>2.0099999999999998</v>
      </c>
      <c r="Z372" s="2">
        <v>1.22</v>
      </c>
      <c r="AA372" s="25">
        <v>142.1</v>
      </c>
      <c r="AB372" s="25">
        <v>157.1</v>
      </c>
      <c r="AC372" s="25">
        <v>183.7</v>
      </c>
      <c r="AD372" s="25">
        <v>329.6</v>
      </c>
    </row>
    <row r="373" spans="16:30" x14ac:dyDescent="0.35">
      <c r="W373" s="9" t="s">
        <v>97</v>
      </c>
      <c r="Y373" s="2">
        <v>2.2000000000000002</v>
      </c>
      <c r="Z373" s="2">
        <v>1.57</v>
      </c>
      <c r="AA373" s="25">
        <v>146.80000000000001</v>
      </c>
      <c r="AB373" s="25">
        <v>162.19999999999999</v>
      </c>
      <c r="AC373" s="25">
        <v>186.2</v>
      </c>
      <c r="AD373" s="25">
        <v>335.9</v>
      </c>
    </row>
    <row r="453" spans="4:27" x14ac:dyDescent="0.35">
      <c r="D453" s="22"/>
      <c r="E453" s="22"/>
      <c r="F453" s="22"/>
      <c r="G453" s="22"/>
      <c r="H453" s="22"/>
      <c r="I453" s="22"/>
      <c r="J453" s="22"/>
      <c r="K453" s="22"/>
      <c r="L453" s="22"/>
      <c r="M453" s="22"/>
      <c r="N453" s="22"/>
      <c r="O453" s="22"/>
      <c r="P453" s="22"/>
      <c r="Q453" s="22"/>
      <c r="R453" s="22"/>
      <c r="S453" s="22"/>
      <c r="T453" s="22"/>
      <c r="U453" s="22"/>
      <c r="V453" s="22"/>
      <c r="W453" s="22"/>
      <c r="X453" s="22"/>
      <c r="Y453" s="22"/>
      <c r="Z453" s="22"/>
      <c r="AA453" s="22"/>
    </row>
    <row r="455" spans="4:27" x14ac:dyDescent="0.35">
      <c r="D455" s="3" t="s">
        <v>26</v>
      </c>
      <c r="E455" s="4"/>
      <c r="F455" s="30" t="s">
        <v>118</v>
      </c>
      <c r="G455" s="31"/>
      <c r="H455" s="31"/>
      <c r="I455" s="31"/>
      <c r="J455" s="31"/>
      <c r="K455" s="32" t="s">
        <v>120</v>
      </c>
      <c r="L455" s="32"/>
    </row>
    <row r="457" spans="4:27" x14ac:dyDescent="0.35">
      <c r="F457" t="s">
        <v>9</v>
      </c>
      <c r="G457" t="s">
        <v>10</v>
      </c>
    </row>
    <row r="459" spans="4:27" x14ac:dyDescent="0.35">
      <c r="E459" t="s">
        <v>11</v>
      </c>
      <c r="F459">
        <v>0.89</v>
      </c>
      <c r="G459">
        <v>1.8</v>
      </c>
    </row>
    <row r="460" spans="4:27" x14ac:dyDescent="0.35">
      <c r="E460" t="s">
        <v>12</v>
      </c>
      <c r="F460">
        <v>0.61</v>
      </c>
      <c r="G460">
        <v>1.23</v>
      </c>
    </row>
    <row r="463" spans="4:27" x14ac:dyDescent="0.35">
      <c r="E463" t="s">
        <v>27</v>
      </c>
      <c r="F463">
        <v>8.6999999999999994E-2</v>
      </c>
    </row>
    <row r="467" spans="4:21" x14ac:dyDescent="0.35">
      <c r="E467" s="5"/>
      <c r="F467" s="85" t="s">
        <v>0</v>
      </c>
      <c r="G467" s="86"/>
      <c r="H467" s="86"/>
      <c r="I467" s="86"/>
      <c r="J467" s="86"/>
      <c r="K467" s="86"/>
      <c r="L467" s="86"/>
      <c r="M467" s="87"/>
      <c r="Q467" s="1"/>
      <c r="R467" s="1"/>
      <c r="S467" s="1"/>
      <c r="T467" s="1"/>
      <c r="U467" s="1"/>
    </row>
    <row r="468" spans="4:21" x14ac:dyDescent="0.35">
      <c r="E468" s="6"/>
      <c r="F468" s="6"/>
      <c r="G468" s="7"/>
      <c r="H468" s="7"/>
      <c r="I468" s="7"/>
      <c r="J468" s="7"/>
      <c r="K468" s="7"/>
      <c r="L468" s="7"/>
      <c r="M468" s="8"/>
      <c r="Q468" s="1"/>
      <c r="R468" s="1"/>
      <c r="S468" s="1"/>
      <c r="T468" s="1"/>
      <c r="U468" s="1"/>
    </row>
    <row r="469" spans="4:21" x14ac:dyDescent="0.35">
      <c r="E469" s="9" t="s">
        <v>2</v>
      </c>
      <c r="F469" s="95" t="s">
        <v>3</v>
      </c>
      <c r="G469" s="96"/>
      <c r="H469" s="95" t="s">
        <v>4</v>
      </c>
      <c r="I469" s="96"/>
      <c r="J469" s="95" t="s">
        <v>5</v>
      </c>
      <c r="K469" s="96"/>
      <c r="L469" s="95" t="s">
        <v>28</v>
      </c>
      <c r="M469" s="96"/>
      <c r="Q469" s="1"/>
      <c r="R469" s="1"/>
      <c r="S469" s="1"/>
      <c r="T469" s="1"/>
      <c r="U469" s="1"/>
    </row>
    <row r="470" spans="4:21" x14ac:dyDescent="0.35">
      <c r="E470" s="9"/>
      <c r="F470" s="12" t="s">
        <v>29</v>
      </c>
      <c r="G470" s="12" t="s">
        <v>30</v>
      </c>
      <c r="H470" s="12" t="s">
        <v>29</v>
      </c>
      <c r="I470" s="12" t="s">
        <v>30</v>
      </c>
      <c r="J470" s="12" t="s">
        <v>29</v>
      </c>
      <c r="K470" s="12" t="s">
        <v>30</v>
      </c>
      <c r="L470" s="12" t="s">
        <v>29</v>
      </c>
      <c r="M470" s="12" t="s">
        <v>30</v>
      </c>
      <c r="Q470" s="1"/>
      <c r="R470" s="1"/>
      <c r="S470" s="1"/>
      <c r="T470" s="1"/>
      <c r="U470" s="1"/>
    </row>
    <row r="471" spans="4:21" x14ac:dyDescent="0.35">
      <c r="D471" t="s">
        <v>19</v>
      </c>
      <c r="E471" s="9" t="s">
        <v>6</v>
      </c>
      <c r="F471" s="12">
        <v>1901.5</v>
      </c>
      <c r="G471" s="12">
        <v>987</v>
      </c>
      <c r="H471" s="12">
        <v>2163.6999999999998</v>
      </c>
      <c r="I471" s="12">
        <v>732.8</v>
      </c>
      <c r="J471" s="12">
        <v>1760.8</v>
      </c>
      <c r="K471" s="12">
        <v>904.1</v>
      </c>
      <c r="L471" s="12">
        <v>2008.7</v>
      </c>
      <c r="M471" s="12">
        <v>671.6</v>
      </c>
      <c r="Q471" s="1"/>
      <c r="R471" s="1"/>
      <c r="S471" s="1"/>
      <c r="T471" s="1"/>
      <c r="U471" s="1"/>
    </row>
    <row r="472" spans="4:21" x14ac:dyDescent="0.35">
      <c r="D472" t="s">
        <v>21</v>
      </c>
      <c r="E472" s="9" t="s">
        <v>113</v>
      </c>
      <c r="F472" s="12">
        <v>1013.7</v>
      </c>
      <c r="G472" s="12">
        <v>537.29999999999995</v>
      </c>
      <c r="H472" s="12">
        <v>1138</v>
      </c>
      <c r="I472" s="12">
        <v>392.1</v>
      </c>
      <c r="J472" s="12">
        <v>939.1</v>
      </c>
      <c r="K472" s="12">
        <v>492</v>
      </c>
      <c r="L472" s="12">
        <v>1056.9000000000001</v>
      </c>
      <c r="M472" s="12">
        <v>359.3</v>
      </c>
      <c r="Q472" s="1"/>
      <c r="R472" s="1"/>
      <c r="S472" s="1"/>
      <c r="T472" s="1"/>
      <c r="U472" s="1"/>
    </row>
    <row r="473" spans="4:21" x14ac:dyDescent="0.35">
      <c r="D473" t="s">
        <v>22</v>
      </c>
      <c r="E473" s="9" t="s">
        <v>114</v>
      </c>
      <c r="F473" s="12">
        <v>1007.4</v>
      </c>
      <c r="G473" s="12">
        <v>536</v>
      </c>
      <c r="H473" s="12">
        <v>1137.2</v>
      </c>
      <c r="I473" s="12">
        <v>391.7</v>
      </c>
      <c r="J473" s="12">
        <v>933.4</v>
      </c>
      <c r="K473" s="12">
        <v>490.9</v>
      </c>
      <c r="L473" s="12">
        <v>1056.0999999999999</v>
      </c>
      <c r="M473" s="12">
        <v>359</v>
      </c>
      <c r="Q473" s="1"/>
      <c r="R473" s="1"/>
      <c r="S473" s="1"/>
      <c r="T473" s="1"/>
      <c r="U473" s="1"/>
    </row>
    <row r="474" spans="4:21" x14ac:dyDescent="0.35">
      <c r="D474" t="s">
        <v>23</v>
      </c>
      <c r="E474" s="9" t="s">
        <v>7</v>
      </c>
      <c r="F474" s="12">
        <v>557.5</v>
      </c>
      <c r="G474" s="12">
        <v>307.10000000000002</v>
      </c>
      <c r="H474" s="12">
        <v>619.20000000000005</v>
      </c>
      <c r="I474" s="12">
        <v>219</v>
      </c>
      <c r="J474" s="12">
        <v>516.9</v>
      </c>
      <c r="K474" s="12">
        <v>281.10000000000002</v>
      </c>
      <c r="L474" s="12">
        <v>575.29999999999995</v>
      </c>
      <c r="M474" s="12">
        <v>200.6</v>
      </c>
    </row>
    <row r="475" spans="4:21" x14ac:dyDescent="0.35">
      <c r="D475" t="s">
        <v>20</v>
      </c>
      <c r="E475" s="9" t="s">
        <v>8</v>
      </c>
      <c r="F475" s="12">
        <v>445.1</v>
      </c>
      <c r="G475" s="12">
        <v>232</v>
      </c>
      <c r="H475" s="12">
        <v>545.1</v>
      </c>
      <c r="I475" s="12">
        <v>184.2</v>
      </c>
      <c r="J475" s="12">
        <v>412.2</v>
      </c>
      <c r="K475" s="12">
        <v>212.5</v>
      </c>
      <c r="L475" s="12">
        <v>506</v>
      </c>
      <c r="M475" s="12">
        <v>168.8</v>
      </c>
    </row>
    <row r="476" spans="4:21" x14ac:dyDescent="0.35">
      <c r="D476" t="s">
        <v>24</v>
      </c>
      <c r="E476" s="9" t="s">
        <v>115</v>
      </c>
      <c r="F476" s="12">
        <v>336.2</v>
      </c>
      <c r="G476" s="12">
        <v>210.4</v>
      </c>
      <c r="H476" s="12">
        <v>369.7</v>
      </c>
      <c r="I476" s="12">
        <v>166.6</v>
      </c>
      <c r="J476" s="12">
        <v>311.2</v>
      </c>
      <c r="K476" s="12">
        <v>192.7</v>
      </c>
      <c r="L476" s="12">
        <v>342.5</v>
      </c>
      <c r="M476" s="12">
        <v>152.69999999999999</v>
      </c>
    </row>
    <row r="480" spans="4:21" x14ac:dyDescent="0.35">
      <c r="D480" s="13" t="s">
        <v>31</v>
      </c>
    </row>
    <row r="481" spans="4:25" x14ac:dyDescent="0.35">
      <c r="F481" s="88"/>
      <c r="G481" s="88"/>
      <c r="H481" s="88"/>
      <c r="I481" s="88"/>
      <c r="J481" s="88"/>
      <c r="K481" s="88"/>
      <c r="L481" s="88"/>
      <c r="M481" s="88"/>
    </row>
    <row r="482" spans="4:25" x14ac:dyDescent="0.35">
      <c r="F482" s="85" t="s">
        <v>0</v>
      </c>
      <c r="G482" s="86"/>
      <c r="H482" s="86"/>
      <c r="I482" s="86"/>
      <c r="J482" s="86"/>
      <c r="K482" s="86"/>
      <c r="L482" s="86"/>
      <c r="M482" s="87"/>
    </row>
    <row r="483" spans="4:25" x14ac:dyDescent="0.35">
      <c r="F483" s="6"/>
      <c r="G483" s="7"/>
      <c r="H483" s="7"/>
      <c r="I483" s="7"/>
      <c r="J483" s="7"/>
      <c r="K483" s="7"/>
      <c r="L483" s="7"/>
      <c r="M483" s="8"/>
    </row>
    <row r="484" spans="4:25" x14ac:dyDescent="0.35">
      <c r="E484" s="2" t="s">
        <v>25</v>
      </c>
      <c r="F484" s="10" t="s">
        <v>3</v>
      </c>
      <c r="G484" s="11"/>
      <c r="H484" s="10" t="s">
        <v>4</v>
      </c>
      <c r="I484" s="11"/>
      <c r="J484" s="10" t="s">
        <v>5</v>
      </c>
      <c r="K484" s="11"/>
      <c r="L484" s="10" t="s">
        <v>28</v>
      </c>
      <c r="M484" s="11"/>
    </row>
    <row r="485" spans="4:25" x14ac:dyDescent="0.35">
      <c r="E485" s="2" t="s">
        <v>13</v>
      </c>
      <c r="F485" s="12" t="s">
        <v>29</v>
      </c>
      <c r="G485" s="12" t="s">
        <v>30</v>
      </c>
      <c r="H485" s="12" t="s">
        <v>29</v>
      </c>
      <c r="I485" s="12" t="s">
        <v>30</v>
      </c>
      <c r="J485" s="12" t="s">
        <v>29</v>
      </c>
      <c r="K485" s="12" t="s">
        <v>30</v>
      </c>
      <c r="L485" s="12" t="s">
        <v>29</v>
      </c>
      <c r="M485" s="12" t="s">
        <v>30</v>
      </c>
    </row>
    <row r="486" spans="4:25" x14ac:dyDescent="0.35">
      <c r="E486" s="2" t="s">
        <v>14</v>
      </c>
      <c r="F486" s="15">
        <f>((F471-F472)/F471)*100</f>
        <v>46.689455692874041</v>
      </c>
      <c r="G486" s="15">
        <f>((G471-G472)/G471)*100</f>
        <v>45.562310030395139</v>
      </c>
      <c r="H486" s="15">
        <f t="shared" ref="H486:M486" si="8">((H471-H472)/H471)*100</f>
        <v>47.404908259000784</v>
      </c>
      <c r="I486" s="15">
        <f t="shared" si="8"/>
        <v>46.492903930131</v>
      </c>
      <c r="J486" s="15">
        <f t="shared" si="8"/>
        <v>46.66628805088596</v>
      </c>
      <c r="K486" s="15">
        <f t="shared" si="8"/>
        <v>45.581241013162263</v>
      </c>
      <c r="L486" s="15">
        <f t="shared" si="8"/>
        <v>47.383880121471591</v>
      </c>
      <c r="M486" s="15">
        <f t="shared" si="8"/>
        <v>46.500893388921973</v>
      </c>
    </row>
    <row r="487" spans="4:25" x14ac:dyDescent="0.35">
      <c r="E487" s="2" t="s">
        <v>15</v>
      </c>
      <c r="F487" s="15">
        <f t="shared" ref="F487:M490" si="9">((F472-F473)/F472)*100</f>
        <v>0.62148564664102479</v>
      </c>
      <c r="G487" s="15">
        <f t="shared" si="9"/>
        <v>0.24195049320676615</v>
      </c>
      <c r="H487" s="15">
        <f t="shared" si="9"/>
        <v>7.0298769771525008E-2</v>
      </c>
      <c r="I487" s="15">
        <f t="shared" si="9"/>
        <v>0.10201479214486969</v>
      </c>
      <c r="J487" s="15">
        <f t="shared" si="9"/>
        <v>0.60696411457779209</v>
      </c>
      <c r="K487" s="15">
        <f t="shared" si="9"/>
        <v>0.22357723577236233</v>
      </c>
      <c r="L487" s="15">
        <f t="shared" si="9"/>
        <v>7.5693064622971123E-2</v>
      </c>
      <c r="M487" s="15">
        <f t="shared" si="9"/>
        <v>8.3495686056223595E-2</v>
      </c>
    </row>
    <row r="488" spans="4:25" x14ac:dyDescent="0.35">
      <c r="E488" s="2" t="s">
        <v>16</v>
      </c>
      <c r="F488" s="15">
        <f t="shared" si="9"/>
        <v>44.659519555290842</v>
      </c>
      <c r="G488" s="15">
        <f t="shared" si="9"/>
        <v>42.705223880597011</v>
      </c>
      <c r="H488" s="15">
        <f t="shared" si="9"/>
        <v>45.550474850510028</v>
      </c>
      <c r="I488" s="15">
        <f t="shared" si="9"/>
        <v>44.089864692366604</v>
      </c>
      <c r="J488" s="15">
        <f t="shared" si="9"/>
        <v>44.621812727662316</v>
      </c>
      <c r="K488" s="15">
        <f t="shared" si="9"/>
        <v>42.737828478305147</v>
      </c>
      <c r="L488" s="15">
        <f t="shared" si="9"/>
        <v>45.525991856831737</v>
      </c>
      <c r="M488" s="15">
        <f t="shared" si="9"/>
        <v>44.122562674094709</v>
      </c>
    </row>
    <row r="489" spans="4:25" x14ac:dyDescent="0.35">
      <c r="E489" s="2" t="s">
        <v>17</v>
      </c>
      <c r="F489" s="15">
        <f t="shared" si="9"/>
        <v>20.16143497757847</v>
      </c>
      <c r="G489" s="15">
        <f t="shared" si="9"/>
        <v>24.454575056984702</v>
      </c>
      <c r="H489" s="15">
        <f t="shared" si="9"/>
        <v>11.967054263565895</v>
      </c>
      <c r="I489" s="15">
        <f t="shared" si="9"/>
        <v>15.890410958904114</v>
      </c>
      <c r="J489" s="15">
        <f t="shared" si="9"/>
        <v>20.255368543238536</v>
      </c>
      <c r="K489" s="15">
        <f t="shared" si="9"/>
        <v>24.404126645321956</v>
      </c>
      <c r="L489" s="15">
        <f t="shared" si="9"/>
        <v>12.045889101338425</v>
      </c>
      <c r="M489" s="15">
        <f t="shared" si="9"/>
        <v>15.85244267198404</v>
      </c>
    </row>
    <row r="490" spans="4:25" x14ac:dyDescent="0.35">
      <c r="E490" s="2" t="s">
        <v>18</v>
      </c>
      <c r="F490" s="15">
        <f t="shared" si="9"/>
        <v>24.466412042237707</v>
      </c>
      <c r="G490" s="15">
        <f t="shared" si="9"/>
        <v>9.3103448275862046</v>
      </c>
      <c r="H490" s="15">
        <f t="shared" si="9"/>
        <v>32.177582095028441</v>
      </c>
      <c r="I490" s="15">
        <f t="shared" si="9"/>
        <v>9.5548317046688354</v>
      </c>
      <c r="J490" s="15">
        <f t="shared" si="9"/>
        <v>24.502668607472103</v>
      </c>
      <c r="K490" s="15">
        <f t="shared" si="9"/>
        <v>9.3176470588235354</v>
      </c>
      <c r="L490" s="15">
        <f t="shared" si="9"/>
        <v>32.312252964426882</v>
      </c>
      <c r="M490" s="15">
        <f t="shared" si="9"/>
        <v>9.5379146919431399</v>
      </c>
      <c r="R490" s="14"/>
      <c r="S490" s="14"/>
      <c r="T490" s="14"/>
      <c r="U490" s="14"/>
      <c r="V490" s="14"/>
      <c r="W490" s="14"/>
      <c r="X490" s="14"/>
      <c r="Y490" s="14"/>
    </row>
    <row r="491" spans="4:25" x14ac:dyDescent="0.35">
      <c r="R491" s="14"/>
      <c r="S491" s="14"/>
      <c r="T491" s="14"/>
      <c r="U491" s="14"/>
      <c r="V491" s="14"/>
      <c r="W491" s="14"/>
      <c r="X491" s="14"/>
      <c r="Y491" s="14"/>
    </row>
    <row r="494" spans="4:25" x14ac:dyDescent="0.35">
      <c r="D494" s="13" t="s">
        <v>32</v>
      </c>
    </row>
    <row r="497" spans="4:13" x14ac:dyDescent="0.35">
      <c r="F497" s="14"/>
      <c r="G497" s="14"/>
      <c r="H497" s="14"/>
      <c r="I497" s="14"/>
      <c r="J497" s="14"/>
      <c r="K497" s="14"/>
      <c r="L497" s="14"/>
      <c r="M497" s="14"/>
    </row>
    <row r="498" spans="4:13" x14ac:dyDescent="0.35">
      <c r="E498" s="2"/>
      <c r="F498" s="12" t="s">
        <v>33</v>
      </c>
      <c r="G498" s="12" t="s">
        <v>34</v>
      </c>
      <c r="H498" s="12" t="s">
        <v>35</v>
      </c>
      <c r="I498" s="12" t="s">
        <v>36</v>
      </c>
    </row>
    <row r="499" spans="4:13" x14ac:dyDescent="0.35">
      <c r="E499" s="9" t="s">
        <v>6</v>
      </c>
      <c r="F499" s="16">
        <f>((F471-H471)/F471)*100</f>
        <v>-13.789113857480926</v>
      </c>
      <c r="G499" s="17">
        <f>((G471-I471)/G471)*100</f>
        <v>25.754812563323203</v>
      </c>
      <c r="H499" s="16">
        <f>((J471-L471)/J471)*100</f>
        <v>-14.078827805542939</v>
      </c>
      <c r="I499" s="17">
        <f>((K471-M471)/K471)*100</f>
        <v>25.716181838292222</v>
      </c>
      <c r="J499" s="88"/>
      <c r="K499" s="88"/>
      <c r="L499" s="88"/>
      <c r="M499" s="88"/>
    </row>
    <row r="500" spans="4:13" x14ac:dyDescent="0.35">
      <c r="E500" s="9" t="s">
        <v>113</v>
      </c>
      <c r="F500" s="16">
        <f t="shared" ref="F500:G504" si="10">((F472-H472)/F472)*100</f>
        <v>-12.262010456742621</v>
      </c>
      <c r="G500" s="17">
        <f t="shared" si="10"/>
        <v>27.024008933556658</v>
      </c>
      <c r="H500" s="16">
        <f t="shared" ref="H500:I504" si="11">((J472-L472)/J472)*100</f>
        <v>-12.543925034607609</v>
      </c>
      <c r="I500" s="17">
        <f t="shared" si="11"/>
        <v>26.971544715447155</v>
      </c>
      <c r="J500" s="14"/>
      <c r="K500" s="14"/>
      <c r="L500" s="14"/>
      <c r="M500" s="14"/>
    </row>
    <row r="501" spans="4:13" x14ac:dyDescent="0.35">
      <c r="E501" s="9" t="s">
        <v>114</v>
      </c>
      <c r="F501" s="16">
        <f t="shared" si="10"/>
        <v>-12.884653563629151</v>
      </c>
      <c r="G501" s="17">
        <f t="shared" si="10"/>
        <v>26.921641791044777</v>
      </c>
      <c r="H501" s="16">
        <f t="shared" si="11"/>
        <v>-13.145489607885144</v>
      </c>
      <c r="I501" s="17">
        <f t="shared" si="11"/>
        <v>26.869016092890607</v>
      </c>
      <c r="J501" s="14"/>
      <c r="K501" s="14"/>
      <c r="L501" s="14"/>
      <c r="M501" s="14"/>
    </row>
    <row r="502" spans="4:13" x14ac:dyDescent="0.35">
      <c r="E502" s="9" t="s">
        <v>7</v>
      </c>
      <c r="F502" s="16">
        <f t="shared" si="10"/>
        <v>-11.067264573991039</v>
      </c>
      <c r="G502" s="17">
        <f t="shared" si="10"/>
        <v>28.687723868446763</v>
      </c>
      <c r="H502" s="16">
        <f t="shared" si="11"/>
        <v>-11.298123428129228</v>
      </c>
      <c r="I502" s="17">
        <f t="shared" si="11"/>
        <v>28.637495553183928</v>
      </c>
      <c r="J502" s="14"/>
      <c r="K502" s="14"/>
      <c r="L502" s="14"/>
      <c r="M502" s="14"/>
    </row>
    <row r="503" spans="4:13" x14ac:dyDescent="0.35">
      <c r="E503" s="9" t="s">
        <v>8</v>
      </c>
      <c r="F503" s="16">
        <f t="shared" si="10"/>
        <v>-22.466861379465289</v>
      </c>
      <c r="G503" s="17">
        <f t="shared" si="10"/>
        <v>20.603448275862075</v>
      </c>
      <c r="H503" s="16">
        <f t="shared" si="11"/>
        <v>-22.75594371664241</v>
      </c>
      <c r="I503" s="17">
        <f t="shared" si="11"/>
        <v>20.564705882352936</v>
      </c>
      <c r="J503" s="14"/>
      <c r="K503" s="14"/>
      <c r="L503" s="14"/>
      <c r="M503" s="14"/>
    </row>
    <row r="504" spans="4:13" x14ac:dyDescent="0.35">
      <c r="E504" s="9" t="s">
        <v>115</v>
      </c>
      <c r="F504" s="16">
        <f t="shared" si="10"/>
        <v>-9.964306960142773</v>
      </c>
      <c r="G504" s="17">
        <f t="shared" si="10"/>
        <v>20.817490494296585</v>
      </c>
      <c r="H504" s="16">
        <f t="shared" si="11"/>
        <v>-10.057840616966585</v>
      </c>
      <c r="I504" s="17">
        <f t="shared" si="11"/>
        <v>20.75765438505449</v>
      </c>
      <c r="J504" s="14"/>
      <c r="K504" s="14"/>
      <c r="L504" s="14"/>
      <c r="M504" s="14"/>
    </row>
    <row r="505" spans="4:13" x14ac:dyDescent="0.35">
      <c r="F505" s="14"/>
      <c r="G505" s="14"/>
      <c r="H505" s="14"/>
      <c r="I505" s="14"/>
      <c r="J505" s="14"/>
      <c r="K505" s="14"/>
      <c r="L505" s="14"/>
      <c r="M505" s="14"/>
    </row>
    <row r="506" spans="4:13" x14ac:dyDescent="0.35">
      <c r="F506" s="14"/>
      <c r="G506" s="14"/>
      <c r="H506" s="14"/>
      <c r="I506" s="14"/>
      <c r="J506" s="14"/>
      <c r="K506" s="14"/>
      <c r="L506" s="14"/>
      <c r="M506" s="14"/>
    </row>
    <row r="508" spans="4:13" x14ac:dyDescent="0.35">
      <c r="D508" s="13" t="s">
        <v>37</v>
      </c>
    </row>
    <row r="510" spans="4:13" x14ac:dyDescent="0.35">
      <c r="E510" s="89" t="s">
        <v>38</v>
      </c>
      <c r="F510" s="91" t="s">
        <v>39</v>
      </c>
      <c r="G510" s="91"/>
      <c r="H510" s="91"/>
      <c r="I510" s="9"/>
    </row>
    <row r="511" spans="4:13" x14ac:dyDescent="0.35">
      <c r="E511" s="90"/>
      <c r="F511" s="9" t="s">
        <v>40</v>
      </c>
      <c r="G511" s="9" t="s">
        <v>41</v>
      </c>
      <c r="H511" s="9" t="s">
        <v>42</v>
      </c>
      <c r="I511" s="9" t="s">
        <v>43</v>
      </c>
    </row>
    <row r="512" spans="4:13" x14ac:dyDescent="0.35">
      <c r="E512" s="9"/>
      <c r="F512" s="9"/>
      <c r="G512" s="9"/>
      <c r="H512" s="9"/>
      <c r="I512" s="9"/>
    </row>
    <row r="513" spans="5:22" x14ac:dyDescent="0.35">
      <c r="E513" s="92" t="s">
        <v>44</v>
      </c>
      <c r="F513" s="9" t="s">
        <v>116</v>
      </c>
      <c r="G513" s="12">
        <v>336.2</v>
      </c>
      <c r="H513" s="12">
        <v>369.7</v>
      </c>
      <c r="I513" s="15">
        <f>((H513-G513)/H513)*100</f>
        <v>9.0614011360562614</v>
      </c>
    </row>
    <row r="514" spans="5:22" x14ac:dyDescent="0.35">
      <c r="E514" s="93"/>
      <c r="F514" s="9" t="s">
        <v>117</v>
      </c>
      <c r="G514" s="12">
        <v>445.1</v>
      </c>
      <c r="H514" s="12">
        <v>545.1</v>
      </c>
      <c r="I514" s="15">
        <f t="shared" ref="I514:I520" si="12">((H514-G514)/H514)*100</f>
        <v>18.345257750871401</v>
      </c>
    </row>
    <row r="515" spans="5:22" x14ac:dyDescent="0.35">
      <c r="E515" s="93"/>
      <c r="F515" s="9" t="s">
        <v>45</v>
      </c>
      <c r="G515" s="12">
        <v>557.5</v>
      </c>
      <c r="H515" s="12">
        <v>619.20000000000005</v>
      </c>
      <c r="I515" s="15">
        <f t="shared" si="12"/>
        <v>9.9644702842377324</v>
      </c>
    </row>
    <row r="516" spans="5:22" x14ac:dyDescent="0.35">
      <c r="E516" s="94"/>
      <c r="F516" s="9" t="s">
        <v>46</v>
      </c>
      <c r="G516" s="12">
        <v>1007.4</v>
      </c>
      <c r="H516" s="12">
        <v>1137.2</v>
      </c>
      <c r="I516" s="15">
        <f t="shared" si="12"/>
        <v>11.413999296517769</v>
      </c>
    </row>
    <row r="517" spans="5:22" x14ac:dyDescent="0.35">
      <c r="E517" s="92" t="s">
        <v>47</v>
      </c>
      <c r="F517" s="9" t="s">
        <v>116</v>
      </c>
      <c r="G517" s="12">
        <v>311.2</v>
      </c>
      <c r="H517" s="12">
        <v>342.5</v>
      </c>
      <c r="I517" s="15">
        <f t="shared" si="12"/>
        <v>9.1386861313868657</v>
      </c>
    </row>
    <row r="518" spans="5:22" x14ac:dyDescent="0.35">
      <c r="E518" s="93"/>
      <c r="F518" s="9" t="s">
        <v>117</v>
      </c>
      <c r="G518" s="12">
        <v>412.2</v>
      </c>
      <c r="H518" s="12">
        <v>506</v>
      </c>
      <c r="I518" s="15">
        <f t="shared" si="12"/>
        <v>18.537549407114625</v>
      </c>
    </row>
    <row r="519" spans="5:22" x14ac:dyDescent="0.35">
      <c r="E519" s="93"/>
      <c r="F519" s="9" t="s">
        <v>45</v>
      </c>
      <c r="G519" s="12">
        <v>516.9</v>
      </c>
      <c r="H519" s="12">
        <v>575.29999999999995</v>
      </c>
      <c r="I519" s="15">
        <f t="shared" si="12"/>
        <v>10.151225447592557</v>
      </c>
    </row>
    <row r="520" spans="5:22" x14ac:dyDescent="0.35">
      <c r="E520" s="94"/>
      <c r="F520" s="9" t="s">
        <v>46</v>
      </c>
      <c r="G520" s="12">
        <v>933.4</v>
      </c>
      <c r="H520" s="12">
        <v>1056.0999999999999</v>
      </c>
      <c r="I520" s="15">
        <f t="shared" si="12"/>
        <v>11.61821797178297</v>
      </c>
    </row>
    <row r="528" spans="5:22" x14ac:dyDescent="0.35">
      <c r="O528" s="88"/>
      <c r="P528" s="88"/>
      <c r="Q528" s="88"/>
      <c r="R528" s="88"/>
      <c r="S528" s="88"/>
      <c r="T528" s="88"/>
      <c r="U528" s="88"/>
      <c r="V528" s="88"/>
    </row>
    <row r="530" spans="4:22" x14ac:dyDescent="0.35">
      <c r="D530" s="13" t="s">
        <v>48</v>
      </c>
      <c r="O530" s="88"/>
      <c r="P530" s="88"/>
      <c r="Q530" s="88"/>
      <c r="R530" s="88"/>
      <c r="S530" s="88"/>
      <c r="T530" s="88"/>
      <c r="U530" s="88"/>
      <c r="V530" s="88"/>
    </row>
    <row r="531" spans="4:22" x14ac:dyDescent="0.35">
      <c r="O531" s="14"/>
      <c r="P531" s="14"/>
      <c r="Q531" s="14"/>
      <c r="R531" s="14"/>
      <c r="S531" s="14"/>
      <c r="T531" s="14"/>
      <c r="U531" s="14"/>
      <c r="V531" s="14"/>
    </row>
    <row r="532" spans="4:22" x14ac:dyDescent="0.35">
      <c r="O532" s="14"/>
      <c r="P532" s="14"/>
      <c r="Q532" s="14"/>
      <c r="R532" s="14"/>
      <c r="S532" s="14"/>
      <c r="T532" s="14"/>
      <c r="U532" s="14"/>
      <c r="V532" s="14"/>
    </row>
    <row r="533" spans="4:22" x14ac:dyDescent="0.35">
      <c r="E533" s="89" t="s">
        <v>38</v>
      </c>
      <c r="F533" s="91" t="s">
        <v>39</v>
      </c>
      <c r="G533" s="91"/>
      <c r="H533" s="91"/>
      <c r="I533" s="9"/>
      <c r="O533" s="14"/>
      <c r="P533" s="14"/>
      <c r="Q533" s="14"/>
      <c r="R533" s="14"/>
      <c r="S533" s="14"/>
      <c r="T533" s="14"/>
      <c r="U533" s="14"/>
      <c r="V533" s="14"/>
    </row>
    <row r="534" spans="4:22" x14ac:dyDescent="0.35">
      <c r="E534" s="90"/>
      <c r="F534" s="9" t="s">
        <v>40</v>
      </c>
      <c r="G534" s="9" t="s">
        <v>41</v>
      </c>
      <c r="H534" s="9" t="s">
        <v>42</v>
      </c>
      <c r="I534" s="9" t="s">
        <v>1</v>
      </c>
      <c r="O534" s="14"/>
      <c r="P534" s="14"/>
      <c r="Q534" s="14"/>
      <c r="R534" s="14"/>
      <c r="S534" s="14"/>
      <c r="T534" s="14"/>
      <c r="U534" s="14"/>
      <c r="V534" s="14"/>
    </row>
    <row r="535" spans="4:22" x14ac:dyDescent="0.35">
      <c r="E535" s="9"/>
      <c r="F535" s="9"/>
      <c r="G535" s="9"/>
      <c r="H535" s="9"/>
      <c r="I535" s="9"/>
      <c r="O535" s="14"/>
      <c r="P535" s="14"/>
      <c r="Q535" s="14"/>
      <c r="R535" s="14"/>
      <c r="S535" s="14"/>
      <c r="T535" s="14"/>
      <c r="U535" s="14"/>
      <c r="V535" s="14"/>
    </row>
    <row r="536" spans="4:22" x14ac:dyDescent="0.35">
      <c r="E536" s="92" t="s">
        <v>44</v>
      </c>
      <c r="F536" s="9" t="s">
        <v>116</v>
      </c>
      <c r="G536" s="12">
        <v>210.4</v>
      </c>
      <c r="H536" s="12">
        <v>166.6</v>
      </c>
      <c r="I536" s="15">
        <f>((G536-H536)/G536)*100</f>
        <v>20.817490494296585</v>
      </c>
      <c r="O536" s="14"/>
      <c r="P536" s="14"/>
      <c r="Q536" s="14"/>
      <c r="R536" s="14"/>
      <c r="S536" s="14"/>
      <c r="T536" s="14"/>
      <c r="U536" s="14"/>
      <c r="V536" s="14"/>
    </row>
    <row r="537" spans="4:22" x14ac:dyDescent="0.35">
      <c r="E537" s="93"/>
      <c r="F537" s="9" t="s">
        <v>117</v>
      </c>
      <c r="G537" s="12">
        <v>232</v>
      </c>
      <c r="H537" s="12">
        <v>184.2</v>
      </c>
      <c r="I537" s="15">
        <f t="shared" ref="I537:I543" si="13">((G537-H537)/G537)*100</f>
        <v>20.603448275862075</v>
      </c>
      <c r="O537" s="14"/>
      <c r="P537" s="14"/>
      <c r="Q537" s="14"/>
      <c r="R537" s="14"/>
      <c r="S537" s="14"/>
      <c r="T537" s="14"/>
      <c r="U537" s="14"/>
      <c r="V537" s="14"/>
    </row>
    <row r="538" spans="4:22" x14ac:dyDescent="0.35">
      <c r="E538" s="93"/>
      <c r="F538" s="9" t="s">
        <v>45</v>
      </c>
      <c r="G538" s="12">
        <v>307.10000000000002</v>
      </c>
      <c r="H538" s="12">
        <v>219</v>
      </c>
      <c r="I538" s="15">
        <f t="shared" si="13"/>
        <v>28.687723868446763</v>
      </c>
    </row>
    <row r="539" spans="4:22" x14ac:dyDescent="0.35">
      <c r="E539" s="94"/>
      <c r="F539" s="9" t="s">
        <v>46</v>
      </c>
      <c r="G539" s="12">
        <v>536</v>
      </c>
      <c r="H539" s="12">
        <v>391.7</v>
      </c>
      <c r="I539" s="15">
        <f t="shared" si="13"/>
        <v>26.921641791044777</v>
      </c>
    </row>
    <row r="540" spans="4:22" x14ac:dyDescent="0.35">
      <c r="E540" s="92" t="s">
        <v>47</v>
      </c>
      <c r="F540" s="9" t="s">
        <v>116</v>
      </c>
      <c r="G540" s="12">
        <v>192.7</v>
      </c>
      <c r="H540" s="12">
        <v>152.69999999999999</v>
      </c>
      <c r="I540" s="15">
        <f t="shared" si="13"/>
        <v>20.75765438505449</v>
      </c>
    </row>
    <row r="541" spans="4:22" x14ac:dyDescent="0.35">
      <c r="E541" s="93"/>
      <c r="F541" s="9" t="s">
        <v>117</v>
      </c>
      <c r="G541" s="12">
        <v>212.5</v>
      </c>
      <c r="H541" s="12">
        <v>168.8</v>
      </c>
      <c r="I541" s="15">
        <f t="shared" si="13"/>
        <v>20.564705882352936</v>
      </c>
    </row>
    <row r="542" spans="4:22" x14ac:dyDescent="0.35">
      <c r="E542" s="93"/>
      <c r="F542" s="9" t="s">
        <v>45</v>
      </c>
      <c r="G542" s="12">
        <v>281.10000000000002</v>
      </c>
      <c r="H542" s="12">
        <v>200.6</v>
      </c>
      <c r="I542" s="15">
        <f t="shared" si="13"/>
        <v>28.637495553183928</v>
      </c>
    </row>
    <row r="543" spans="4:22" x14ac:dyDescent="0.35">
      <c r="E543" s="94"/>
      <c r="F543" s="9" t="s">
        <v>46</v>
      </c>
      <c r="G543" s="12">
        <v>490.9</v>
      </c>
      <c r="H543" s="12">
        <v>359</v>
      </c>
      <c r="I543" s="15">
        <f t="shared" si="13"/>
        <v>26.869016092890607</v>
      </c>
    </row>
  </sheetData>
  <mergeCells count="142">
    <mergeCell ref="E533:E534"/>
    <mergeCell ref="F533:H533"/>
    <mergeCell ref="E536:E539"/>
    <mergeCell ref="E540:E543"/>
    <mergeCell ref="E513:E516"/>
    <mergeCell ref="E517:E520"/>
    <mergeCell ref="O528:V528"/>
    <mergeCell ref="O530:P530"/>
    <mergeCell ref="Q530:R530"/>
    <mergeCell ref="S530:T530"/>
    <mergeCell ref="U530:V530"/>
    <mergeCell ref="F481:M481"/>
    <mergeCell ref="F482:M482"/>
    <mergeCell ref="J499:K499"/>
    <mergeCell ref="L499:M499"/>
    <mergeCell ref="E510:E511"/>
    <mergeCell ref="F510:H510"/>
    <mergeCell ref="AA328:AD328"/>
    <mergeCell ref="AA360:AD360"/>
    <mergeCell ref="F467:M467"/>
    <mergeCell ref="F469:G469"/>
    <mergeCell ref="H469:I469"/>
    <mergeCell ref="J469:K469"/>
    <mergeCell ref="L469:M469"/>
    <mergeCell ref="E261:E264"/>
    <mergeCell ref="J261:J264"/>
    <mergeCell ref="R283:U283"/>
    <mergeCell ref="AA283:AD283"/>
    <mergeCell ref="I285:L285"/>
    <mergeCell ref="I326:L326"/>
    <mergeCell ref="O258:O259"/>
    <mergeCell ref="P258:R258"/>
    <mergeCell ref="T258:T259"/>
    <mergeCell ref="U258:W258"/>
    <mergeCell ref="G259:H259"/>
    <mergeCell ref="L259:M259"/>
    <mergeCell ref="Q259:R259"/>
    <mergeCell ref="V259:W259"/>
    <mergeCell ref="E249:E252"/>
    <mergeCell ref="J249:J252"/>
    <mergeCell ref="E258:E259"/>
    <mergeCell ref="F258:H258"/>
    <mergeCell ref="J258:J259"/>
    <mergeCell ref="K258:M258"/>
    <mergeCell ref="O246:O247"/>
    <mergeCell ref="P246:R246"/>
    <mergeCell ref="T246:T247"/>
    <mergeCell ref="U246:W246"/>
    <mergeCell ref="G247:H247"/>
    <mergeCell ref="L247:M247"/>
    <mergeCell ref="Q247:R247"/>
    <mergeCell ref="V247:W247"/>
    <mergeCell ref="E237:E240"/>
    <mergeCell ref="J237:J240"/>
    <mergeCell ref="E246:E247"/>
    <mergeCell ref="F246:H246"/>
    <mergeCell ref="J246:J247"/>
    <mergeCell ref="K246:M246"/>
    <mergeCell ref="T234:T235"/>
    <mergeCell ref="U234:W234"/>
    <mergeCell ref="G235:H235"/>
    <mergeCell ref="L235:M235"/>
    <mergeCell ref="Q235:R235"/>
    <mergeCell ref="V235:W235"/>
    <mergeCell ref="J192:L193"/>
    <mergeCell ref="M192:P192"/>
    <mergeCell ref="J208:L209"/>
    <mergeCell ref="M208:P208"/>
    <mergeCell ref="E234:E235"/>
    <mergeCell ref="F234:H234"/>
    <mergeCell ref="J234:J235"/>
    <mergeCell ref="K234:M234"/>
    <mergeCell ref="O234:O235"/>
    <mergeCell ref="P234:R234"/>
    <mergeCell ref="E149:E152"/>
    <mergeCell ref="J149:J152"/>
    <mergeCell ref="J157:L158"/>
    <mergeCell ref="M157:P157"/>
    <mergeCell ref="J174:L175"/>
    <mergeCell ref="M174:P174"/>
    <mergeCell ref="O146:O147"/>
    <mergeCell ref="P146:R146"/>
    <mergeCell ref="T146:T147"/>
    <mergeCell ref="U146:W146"/>
    <mergeCell ref="G147:H147"/>
    <mergeCell ref="L147:M147"/>
    <mergeCell ref="Q147:R147"/>
    <mergeCell ref="V147:W147"/>
    <mergeCell ref="E137:E140"/>
    <mergeCell ref="J137:J140"/>
    <mergeCell ref="E146:E147"/>
    <mergeCell ref="F146:H146"/>
    <mergeCell ref="J146:J147"/>
    <mergeCell ref="K146:M146"/>
    <mergeCell ref="O134:O135"/>
    <mergeCell ref="P134:R134"/>
    <mergeCell ref="T134:T135"/>
    <mergeCell ref="U134:W134"/>
    <mergeCell ref="G135:H135"/>
    <mergeCell ref="L135:M135"/>
    <mergeCell ref="Q135:R135"/>
    <mergeCell ref="V135:W135"/>
    <mergeCell ref="E125:E128"/>
    <mergeCell ref="J125:J128"/>
    <mergeCell ref="E134:E135"/>
    <mergeCell ref="F134:H134"/>
    <mergeCell ref="J134:J135"/>
    <mergeCell ref="K134:M134"/>
    <mergeCell ref="E84:E85"/>
    <mergeCell ref="F84:H84"/>
    <mergeCell ref="E87:E90"/>
    <mergeCell ref="E91:E94"/>
    <mergeCell ref="E122:E123"/>
    <mergeCell ref="F122:H122"/>
    <mergeCell ref="G123:H123"/>
    <mergeCell ref="E68:E71"/>
    <mergeCell ref="O79:V79"/>
    <mergeCell ref="O81:P81"/>
    <mergeCell ref="Q81:R81"/>
    <mergeCell ref="S81:T81"/>
    <mergeCell ref="U81:V81"/>
    <mergeCell ref="J122:J123"/>
    <mergeCell ref="K122:M122"/>
    <mergeCell ref="O122:O123"/>
    <mergeCell ref="P122:R122"/>
    <mergeCell ref="T122:T123"/>
    <mergeCell ref="U122:W122"/>
    <mergeCell ref="L123:M123"/>
    <mergeCell ref="Q123:R123"/>
    <mergeCell ref="V123:W123"/>
    <mergeCell ref="F33:M33"/>
    <mergeCell ref="J50:K50"/>
    <mergeCell ref="L50:M50"/>
    <mergeCell ref="E61:E62"/>
    <mergeCell ref="F61:H61"/>
    <mergeCell ref="E64:E67"/>
    <mergeCell ref="F18:M18"/>
    <mergeCell ref="F20:G20"/>
    <mergeCell ref="H20:I20"/>
    <mergeCell ref="J20:K20"/>
    <mergeCell ref="L20:M20"/>
    <mergeCell ref="F32:M32"/>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E7E151-F3C9-4E40-9F6B-AE5DAC86958B}">
  <dimension ref="C6:T190"/>
  <sheetViews>
    <sheetView topLeftCell="A2" zoomScale="40" zoomScaleNormal="40" workbookViewId="0">
      <selection activeCell="N12" sqref="N12"/>
    </sheetView>
  </sheetViews>
  <sheetFormatPr defaultRowHeight="14.5" x14ac:dyDescent="0.35"/>
  <cols>
    <col min="4" max="4" width="17.6328125" customWidth="1"/>
    <col min="5" max="5" width="19.1796875" customWidth="1"/>
    <col min="20" max="20" width="10.81640625" bestFit="1" customWidth="1"/>
  </cols>
  <sheetData>
    <row r="6" spans="3:16" x14ac:dyDescent="0.35">
      <c r="K6" s="18" t="s">
        <v>134</v>
      </c>
      <c r="L6" s="18"/>
      <c r="M6" s="18"/>
      <c r="N6" s="18"/>
      <c r="P6" t="s">
        <v>135</v>
      </c>
    </row>
    <row r="9" spans="3:16" x14ac:dyDescent="0.35">
      <c r="C9" s="14"/>
      <c r="D9" s="14" t="s">
        <v>126</v>
      </c>
      <c r="E9" s="14" t="s">
        <v>127</v>
      </c>
    </row>
    <row r="10" spans="3:16" x14ac:dyDescent="0.35">
      <c r="C10" s="14" t="s">
        <v>122</v>
      </c>
      <c r="D10" s="14">
        <v>0.19</v>
      </c>
      <c r="E10" s="14">
        <v>0.19</v>
      </c>
    </row>
    <row r="11" spans="3:16" x14ac:dyDescent="0.35">
      <c r="C11" s="14" t="s">
        <v>123</v>
      </c>
      <c r="D11" s="14">
        <v>0.89</v>
      </c>
      <c r="E11" s="14">
        <v>0.61</v>
      </c>
    </row>
    <row r="12" spans="3:16" x14ac:dyDescent="0.35">
      <c r="C12" s="14" t="s">
        <v>124</v>
      </c>
      <c r="D12" s="14">
        <v>1.71</v>
      </c>
      <c r="E12" s="14">
        <v>1.08</v>
      </c>
    </row>
    <row r="13" spans="3:16" x14ac:dyDescent="0.35">
      <c r="C13" s="14" t="s">
        <v>125</v>
      </c>
      <c r="D13" s="14">
        <v>2.2000000000000002</v>
      </c>
      <c r="E13" s="14">
        <v>1.57</v>
      </c>
    </row>
    <row r="16" spans="3:16" x14ac:dyDescent="0.35">
      <c r="E16" s="22" t="s">
        <v>136</v>
      </c>
    </row>
    <row r="19" spans="5:5" x14ac:dyDescent="0.35">
      <c r="E19" s="26" t="s">
        <v>128</v>
      </c>
    </row>
    <row r="59" spans="5:5" x14ac:dyDescent="0.35">
      <c r="E59" s="26" t="s">
        <v>130</v>
      </c>
    </row>
    <row r="105" spans="5:9" x14ac:dyDescent="0.35">
      <c r="E105" s="32" t="s">
        <v>131</v>
      </c>
      <c r="F105" s="32"/>
      <c r="G105" s="32"/>
      <c r="H105" s="32"/>
      <c r="I105" s="32"/>
    </row>
    <row r="111" spans="5:9" x14ac:dyDescent="0.35">
      <c r="E111" s="22" t="s">
        <v>129</v>
      </c>
      <c r="F111" s="22" t="s">
        <v>132</v>
      </c>
      <c r="G111" s="22"/>
    </row>
    <row r="190" spans="5:20" x14ac:dyDescent="0.35">
      <c r="E190" s="22" t="s">
        <v>133</v>
      </c>
      <c r="F190" s="22"/>
      <c r="G190" s="22"/>
      <c r="H190" s="22"/>
      <c r="I190" s="22"/>
      <c r="J190" s="22"/>
      <c r="K190" s="22"/>
      <c r="L190" s="22"/>
      <c r="M190" s="22"/>
      <c r="N190" s="22"/>
      <c r="O190" s="22"/>
      <c r="P190" s="22"/>
      <c r="Q190" s="22"/>
      <c r="R190" s="22"/>
      <c r="S190" s="22"/>
      <c r="T190" s="22"/>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FFE816-F381-4589-9CE7-6CBE5F90F01E}">
  <dimension ref="D32:P61"/>
  <sheetViews>
    <sheetView topLeftCell="B9" workbookViewId="0">
      <selection activeCell="N61" sqref="N61"/>
    </sheetView>
  </sheetViews>
  <sheetFormatPr defaultRowHeight="14.5" x14ac:dyDescent="0.35"/>
  <sheetData>
    <row r="32" spans="4:4" x14ac:dyDescent="0.35">
      <c r="D32" s="26" t="s">
        <v>185</v>
      </c>
    </row>
    <row r="38" spans="14:16" x14ac:dyDescent="0.35">
      <c r="N38" t="s">
        <v>196</v>
      </c>
      <c r="O38" t="s">
        <v>197</v>
      </c>
    </row>
    <row r="41" spans="14:16" x14ac:dyDescent="0.35">
      <c r="N41" t="s">
        <v>198</v>
      </c>
      <c r="P41" t="s">
        <v>199</v>
      </c>
    </row>
    <row r="61" spans="14:14" x14ac:dyDescent="0.35">
      <c r="N61" t="s">
        <v>263</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7A0833-A3A7-4D26-9DE9-61FFA5B8F6D4}">
  <dimension ref="B3:AD94"/>
  <sheetViews>
    <sheetView topLeftCell="E17" zoomScaleNormal="100" workbookViewId="0">
      <selection activeCell="G17" sqref="G17:S19"/>
    </sheetView>
  </sheetViews>
  <sheetFormatPr defaultRowHeight="14.5" x14ac:dyDescent="0.35"/>
  <cols>
    <col min="3" max="3" width="19.36328125" customWidth="1"/>
    <col min="4" max="4" width="20.453125" customWidth="1"/>
    <col min="5" max="5" width="13" customWidth="1"/>
    <col min="6" max="6" width="12.453125" customWidth="1"/>
    <col min="7" max="7" width="10.81640625" customWidth="1"/>
    <col min="8" max="8" width="13.81640625" customWidth="1"/>
    <col min="9" max="9" width="16.1796875" customWidth="1"/>
    <col min="10" max="11" width="13.54296875" customWidth="1"/>
    <col min="12" max="13" width="13.08984375" customWidth="1"/>
    <col min="14" max="14" width="12.7265625" customWidth="1"/>
    <col min="15" max="15" width="15.26953125" customWidth="1"/>
    <col min="16" max="16" width="7.36328125" customWidth="1"/>
    <col min="17" max="17" width="13.36328125" customWidth="1"/>
    <col min="18" max="18" width="36.81640625" customWidth="1"/>
    <col min="19" max="19" width="25.36328125" customWidth="1"/>
    <col min="20" max="20" width="20.90625" customWidth="1"/>
    <col min="21" max="22" width="14.7265625" customWidth="1"/>
    <col min="23" max="23" width="9.90625" customWidth="1"/>
    <col min="24" max="24" width="15.1796875" customWidth="1"/>
    <col min="25" max="25" width="7.54296875" customWidth="1"/>
    <col min="26" max="27" width="14.08984375" customWidth="1"/>
    <col min="28" max="28" width="24" bestFit="1" customWidth="1"/>
    <col min="29" max="29" width="27.36328125" customWidth="1"/>
    <col min="30" max="30" width="32.08984375" customWidth="1"/>
  </cols>
  <sheetData>
    <row r="3" spans="3:15" x14ac:dyDescent="0.35">
      <c r="C3" s="26" t="s">
        <v>137</v>
      </c>
      <c r="D3" s="26"/>
      <c r="E3" s="26"/>
      <c r="F3" s="26"/>
    </row>
    <row r="7" spans="3:15" x14ac:dyDescent="0.35">
      <c r="C7" s="22" t="s">
        <v>138</v>
      </c>
      <c r="D7" s="43" t="s">
        <v>201</v>
      </c>
      <c r="E7" s="42"/>
      <c r="I7" s="22"/>
      <c r="J7" s="22" t="s">
        <v>156</v>
      </c>
      <c r="K7" s="22"/>
      <c r="L7" s="22"/>
      <c r="M7" s="22"/>
      <c r="N7" s="22" t="s">
        <v>152</v>
      </c>
      <c r="O7" s="22"/>
    </row>
    <row r="8" spans="3:15" x14ac:dyDescent="0.35">
      <c r="D8" s="44" t="s">
        <v>154</v>
      </c>
      <c r="E8" s="22" t="s">
        <v>155</v>
      </c>
      <c r="J8" s="14" t="s">
        <v>157</v>
      </c>
      <c r="K8" s="14"/>
      <c r="L8" s="14" t="s">
        <v>158</v>
      </c>
      <c r="M8" s="14"/>
    </row>
    <row r="9" spans="3:15" x14ac:dyDescent="0.35">
      <c r="C9" t="s">
        <v>139</v>
      </c>
      <c r="D9" s="41">
        <v>0.25</v>
      </c>
      <c r="E9" s="41">
        <v>2.3E-2</v>
      </c>
      <c r="F9" s="4" t="s">
        <v>146</v>
      </c>
      <c r="I9" t="s">
        <v>147</v>
      </c>
      <c r="J9" s="41">
        <v>0.21</v>
      </c>
      <c r="K9" s="41"/>
      <c r="L9" s="41">
        <v>0.12</v>
      </c>
      <c r="M9" s="41"/>
      <c r="N9" s="14">
        <v>100</v>
      </c>
    </row>
    <row r="10" spans="3:15" x14ac:dyDescent="0.35">
      <c r="C10" t="s">
        <v>140</v>
      </c>
      <c r="D10" s="41">
        <v>1.07</v>
      </c>
      <c r="E10" s="41">
        <v>9.9000000000000005E-2</v>
      </c>
      <c r="I10" t="s">
        <v>148</v>
      </c>
      <c r="J10" s="41">
        <v>1</v>
      </c>
      <c r="K10" s="41"/>
      <c r="L10" s="41">
        <v>0.57999999999999996</v>
      </c>
      <c r="M10" s="41"/>
      <c r="N10" s="14">
        <v>200</v>
      </c>
    </row>
    <row r="11" spans="3:15" x14ac:dyDescent="0.35">
      <c r="C11" t="s">
        <v>143</v>
      </c>
      <c r="D11" s="41">
        <v>8.18</v>
      </c>
      <c r="E11" s="41">
        <v>0.76</v>
      </c>
      <c r="I11" t="s">
        <v>149</v>
      </c>
      <c r="J11" s="41">
        <v>10</v>
      </c>
      <c r="K11" s="41"/>
      <c r="L11" s="41">
        <v>5.78</v>
      </c>
      <c r="M11" s="41"/>
      <c r="N11" s="14">
        <v>500</v>
      </c>
    </row>
    <row r="12" spans="3:15" x14ac:dyDescent="0.35">
      <c r="C12" t="s">
        <v>141</v>
      </c>
      <c r="D12" s="41">
        <v>17.48</v>
      </c>
      <c r="E12" s="41">
        <v>1.6240000000000001</v>
      </c>
      <c r="I12" t="s">
        <v>150</v>
      </c>
      <c r="J12" s="41">
        <v>100</v>
      </c>
      <c r="K12" s="41"/>
      <c r="L12" s="41">
        <v>57.78</v>
      </c>
      <c r="M12" s="41"/>
      <c r="N12" s="14">
        <v>1000</v>
      </c>
    </row>
    <row r="13" spans="3:15" x14ac:dyDescent="0.35">
      <c r="C13" t="s">
        <v>142</v>
      </c>
      <c r="D13" s="41">
        <v>50.5</v>
      </c>
      <c r="E13" s="41">
        <v>4.6920000000000002</v>
      </c>
      <c r="I13" t="s">
        <v>151</v>
      </c>
      <c r="J13" s="41">
        <v>200</v>
      </c>
      <c r="K13" s="41"/>
      <c r="L13" s="41">
        <v>115.56</v>
      </c>
      <c r="M13" s="41"/>
      <c r="N13" s="14">
        <v>2000</v>
      </c>
    </row>
    <row r="18" spans="7:30" x14ac:dyDescent="0.35">
      <c r="R18" s="26" t="s">
        <v>200</v>
      </c>
      <c r="S18" s="26"/>
    </row>
    <row r="19" spans="7:30" x14ac:dyDescent="0.35">
      <c r="G19" t="s">
        <v>153</v>
      </c>
      <c r="I19" s="18" t="s">
        <v>189</v>
      </c>
      <c r="L19" s="26" t="s">
        <v>194</v>
      </c>
      <c r="M19" s="26"/>
      <c r="N19" s="26"/>
    </row>
    <row r="22" spans="7:30" x14ac:dyDescent="0.35">
      <c r="G22" s="92" t="s">
        <v>38</v>
      </c>
      <c r="H22" s="84" t="s">
        <v>40</v>
      </c>
      <c r="I22" s="84"/>
      <c r="J22" s="91" t="s">
        <v>39</v>
      </c>
      <c r="K22" s="91"/>
      <c r="L22" s="91"/>
      <c r="M22" s="12"/>
      <c r="N22" s="114" t="s">
        <v>184</v>
      </c>
      <c r="O22" s="115"/>
      <c r="P22" s="115"/>
      <c r="Q22" s="115"/>
      <c r="R22" s="115"/>
      <c r="S22" s="115"/>
      <c r="T22" s="115"/>
      <c r="U22" s="115"/>
      <c r="V22" s="116"/>
      <c r="W22" s="119" t="s">
        <v>186</v>
      </c>
      <c r="X22" s="120"/>
      <c r="Y22" s="120"/>
      <c r="Z22" s="120"/>
      <c r="AA22" s="121"/>
      <c r="AB22" s="108" t="s">
        <v>192</v>
      </c>
      <c r="AC22" s="108"/>
      <c r="AD22" s="108"/>
    </row>
    <row r="23" spans="7:30" x14ac:dyDescent="0.35">
      <c r="G23" s="94"/>
      <c r="H23" s="84"/>
      <c r="I23" s="84"/>
      <c r="J23" s="123" t="s">
        <v>30</v>
      </c>
      <c r="K23" s="124"/>
      <c r="L23" s="123" t="s">
        <v>29</v>
      </c>
      <c r="M23" s="124"/>
      <c r="N23" s="122" t="s">
        <v>180</v>
      </c>
      <c r="O23" s="122" t="s">
        <v>181</v>
      </c>
      <c r="P23" s="122" t="s">
        <v>182</v>
      </c>
      <c r="Q23" s="122" t="s">
        <v>183</v>
      </c>
      <c r="R23" s="110" t="s">
        <v>187</v>
      </c>
      <c r="S23" s="122" t="s">
        <v>188</v>
      </c>
      <c r="T23" s="110" t="s">
        <v>198</v>
      </c>
      <c r="U23" s="110" t="s">
        <v>195</v>
      </c>
      <c r="V23" s="110" t="s">
        <v>206</v>
      </c>
      <c r="W23" s="112" t="s">
        <v>180</v>
      </c>
      <c r="X23" s="112" t="s">
        <v>181</v>
      </c>
      <c r="Y23" s="112" t="s">
        <v>182</v>
      </c>
      <c r="Z23" s="112" t="s">
        <v>183</v>
      </c>
      <c r="AA23" s="117" t="s">
        <v>207</v>
      </c>
      <c r="AB23" s="109" t="s">
        <v>193</v>
      </c>
      <c r="AC23" s="109" t="s">
        <v>190</v>
      </c>
      <c r="AD23" s="109" t="s">
        <v>191</v>
      </c>
    </row>
    <row r="24" spans="7:30" x14ac:dyDescent="0.35">
      <c r="G24" s="9"/>
      <c r="H24" s="12" t="s">
        <v>202</v>
      </c>
      <c r="I24" s="12" t="s">
        <v>203</v>
      </c>
      <c r="J24" s="12" t="s">
        <v>205</v>
      </c>
      <c r="K24" s="12" t="s">
        <v>204</v>
      </c>
      <c r="L24" s="12" t="s">
        <v>205</v>
      </c>
      <c r="M24" s="12" t="s">
        <v>204</v>
      </c>
      <c r="N24" s="122"/>
      <c r="O24" s="122"/>
      <c r="P24" s="122"/>
      <c r="Q24" s="122"/>
      <c r="R24" s="113"/>
      <c r="S24" s="122"/>
      <c r="T24" s="113"/>
      <c r="U24" s="111"/>
      <c r="V24" s="113"/>
      <c r="W24" s="112"/>
      <c r="X24" s="112"/>
      <c r="Y24" s="112"/>
      <c r="Z24" s="112"/>
      <c r="AA24" s="118"/>
      <c r="AB24" s="109"/>
      <c r="AC24" s="109"/>
      <c r="AD24" s="109"/>
    </row>
    <row r="25" spans="7:30" x14ac:dyDescent="0.35">
      <c r="G25" s="45" t="s">
        <v>122</v>
      </c>
      <c r="H25" s="47">
        <v>0.21</v>
      </c>
      <c r="I25" s="47">
        <v>2.3E-2</v>
      </c>
      <c r="J25" s="25">
        <v>1312.4</v>
      </c>
      <c r="K25" s="25">
        <v>4335.3999999999996</v>
      </c>
      <c r="L25" s="24">
        <v>122.9</v>
      </c>
      <c r="M25" s="24">
        <v>4012</v>
      </c>
      <c r="N25" s="48">
        <v>19589.689999999999</v>
      </c>
      <c r="O25" s="48">
        <v>2089.92</v>
      </c>
      <c r="P25" s="46">
        <v>0</v>
      </c>
      <c r="Q25" s="49">
        <v>25000</v>
      </c>
      <c r="R25" s="50">
        <v>194155.5</v>
      </c>
      <c r="S25" s="49">
        <v>55000</v>
      </c>
      <c r="T25" s="50">
        <v>23257.07</v>
      </c>
      <c r="U25" s="50">
        <v>131066.75</v>
      </c>
      <c r="V25" s="50">
        <v>141511.28</v>
      </c>
      <c r="W25" s="46">
        <v>877.78</v>
      </c>
      <c r="X25" s="46">
        <v>146.30000000000001</v>
      </c>
      <c r="Y25" s="46">
        <v>0</v>
      </c>
      <c r="Z25" s="49">
        <v>1000</v>
      </c>
      <c r="AA25" s="48">
        <v>2024.08</v>
      </c>
      <c r="AB25" s="48">
        <v>2024.08</v>
      </c>
      <c r="AC25" s="46">
        <v>7.31</v>
      </c>
      <c r="AD25" s="46">
        <v>182.87</v>
      </c>
    </row>
    <row r="26" spans="7:30" x14ac:dyDescent="0.35">
      <c r="G26" s="45" t="s">
        <v>123</v>
      </c>
      <c r="H26" s="47">
        <v>1</v>
      </c>
      <c r="I26" s="47">
        <v>2.3E-2</v>
      </c>
      <c r="J26" s="25">
        <v>325.5</v>
      </c>
      <c r="K26" s="25">
        <v>1068</v>
      </c>
      <c r="L26" s="24">
        <v>317.3</v>
      </c>
      <c r="M26" s="24">
        <v>1040.9000000000001</v>
      </c>
      <c r="N26" s="48">
        <v>19589.689999999999</v>
      </c>
      <c r="O26" s="48">
        <v>2089.92</v>
      </c>
      <c r="P26" s="46">
        <v>0</v>
      </c>
      <c r="Q26" s="49">
        <v>25000</v>
      </c>
      <c r="R26" s="50">
        <v>47830.5</v>
      </c>
      <c r="S26" s="49">
        <v>55000</v>
      </c>
      <c r="T26" s="50">
        <v>9598.57</v>
      </c>
      <c r="U26" s="50">
        <v>32288.49</v>
      </c>
      <c r="V26" s="50">
        <v>107623.05</v>
      </c>
      <c r="W26" s="46">
        <v>877.78</v>
      </c>
      <c r="X26" s="46">
        <v>146.30000000000001</v>
      </c>
      <c r="Y26" s="46">
        <v>0</v>
      </c>
      <c r="Z26" s="49">
        <v>1000</v>
      </c>
      <c r="AA26" s="48">
        <v>2024.08</v>
      </c>
      <c r="AB26" s="48">
        <v>2024.08</v>
      </c>
      <c r="AC26" s="46">
        <v>7.31</v>
      </c>
      <c r="AD26" s="46">
        <v>182.87</v>
      </c>
    </row>
    <row r="27" spans="7:30" x14ac:dyDescent="0.35">
      <c r="G27" s="45" t="s">
        <v>124</v>
      </c>
      <c r="H27" s="47">
        <v>10</v>
      </c>
      <c r="I27" s="47">
        <v>2.3E-2</v>
      </c>
      <c r="J27" s="25">
        <v>87.4</v>
      </c>
      <c r="K27" s="25">
        <v>286.8</v>
      </c>
      <c r="L27" s="24">
        <v>100.8</v>
      </c>
      <c r="M27" s="24">
        <v>330.6</v>
      </c>
      <c r="N27" s="48">
        <v>19589.689999999999</v>
      </c>
      <c r="O27" s="48">
        <v>2089.92</v>
      </c>
      <c r="P27" s="46">
        <v>0</v>
      </c>
      <c r="Q27" s="49">
        <v>25000</v>
      </c>
      <c r="R27" s="50">
        <v>14806.5</v>
      </c>
      <c r="S27" s="49">
        <v>55000</v>
      </c>
      <c r="T27" s="50">
        <v>6515.99</v>
      </c>
      <c r="U27" s="50">
        <v>9995.2900000000009</v>
      </c>
      <c r="V27" s="50">
        <v>99974.83</v>
      </c>
      <c r="W27" s="46">
        <v>877.78</v>
      </c>
      <c r="X27" s="46">
        <v>146.30000000000001</v>
      </c>
      <c r="Y27" s="46">
        <v>0</v>
      </c>
      <c r="Z27" s="49">
        <v>1000</v>
      </c>
      <c r="AA27" s="48">
        <v>2024.08</v>
      </c>
      <c r="AB27" s="48">
        <v>2024.08</v>
      </c>
      <c r="AC27" s="46">
        <v>7.31</v>
      </c>
      <c r="AD27" s="46">
        <v>182.87</v>
      </c>
    </row>
    <row r="28" spans="7:30" x14ac:dyDescent="0.35">
      <c r="G28" s="45" t="s">
        <v>125</v>
      </c>
      <c r="H28" s="47">
        <v>100</v>
      </c>
      <c r="I28" s="47">
        <v>2.3E-2</v>
      </c>
      <c r="J28" s="25">
        <v>63.6</v>
      </c>
      <c r="K28" s="25">
        <v>208.7</v>
      </c>
      <c r="L28" s="24">
        <v>79.099999999999994</v>
      </c>
      <c r="M28" s="24">
        <v>259.60000000000002</v>
      </c>
      <c r="N28" s="48">
        <v>19589.689999999999</v>
      </c>
      <c r="O28" s="48">
        <v>2089.92</v>
      </c>
      <c r="P28" s="46">
        <v>0</v>
      </c>
      <c r="Q28" s="49">
        <v>25000</v>
      </c>
      <c r="R28" s="50">
        <v>11626.5</v>
      </c>
      <c r="S28" s="49">
        <v>55000</v>
      </c>
      <c r="T28" s="50">
        <v>6219.16</v>
      </c>
      <c r="U28" s="50">
        <v>7848.59</v>
      </c>
      <c r="V28" s="50">
        <v>99238.36</v>
      </c>
      <c r="W28" s="46">
        <v>877.78</v>
      </c>
      <c r="X28" s="46">
        <v>146.30000000000001</v>
      </c>
      <c r="Y28" s="46">
        <v>0</v>
      </c>
      <c r="Z28" s="49">
        <v>1000</v>
      </c>
      <c r="AA28" s="48">
        <v>2024.08</v>
      </c>
      <c r="AB28" s="48">
        <v>2024.08</v>
      </c>
      <c r="AC28" s="46">
        <v>7.31</v>
      </c>
      <c r="AD28" s="46">
        <v>182.87</v>
      </c>
    </row>
    <row r="29" spans="7:30" x14ac:dyDescent="0.35">
      <c r="G29" s="45" t="s">
        <v>159</v>
      </c>
      <c r="H29" s="47">
        <v>200</v>
      </c>
      <c r="I29" s="47">
        <v>2.3E-2</v>
      </c>
      <c r="J29" s="25">
        <v>62.3</v>
      </c>
      <c r="K29" s="25">
        <v>204.3</v>
      </c>
      <c r="L29" s="24">
        <v>77.900000000000006</v>
      </c>
      <c r="M29" s="24">
        <v>255.7</v>
      </c>
      <c r="N29" s="48">
        <v>19589.689999999999</v>
      </c>
      <c r="O29" s="48">
        <v>2089.92</v>
      </c>
      <c r="P29" s="46">
        <v>0</v>
      </c>
      <c r="Q29" s="49">
        <v>25000</v>
      </c>
      <c r="R29" s="50">
        <v>11449.5</v>
      </c>
      <c r="S29" s="49">
        <v>55000</v>
      </c>
      <c r="T29" s="50">
        <v>6202.64</v>
      </c>
      <c r="U29" s="50">
        <v>7729.11</v>
      </c>
      <c r="V29" s="50">
        <v>99197.36</v>
      </c>
      <c r="W29" s="46">
        <v>877.78</v>
      </c>
      <c r="X29" s="46">
        <v>146.30000000000001</v>
      </c>
      <c r="Y29" s="46">
        <v>0</v>
      </c>
      <c r="Z29" s="49">
        <v>1000</v>
      </c>
      <c r="AA29" s="48">
        <v>2024.08</v>
      </c>
      <c r="AB29" s="48">
        <v>2024.08</v>
      </c>
      <c r="AC29" s="46">
        <v>7.31</v>
      </c>
      <c r="AD29" s="46">
        <v>182.87</v>
      </c>
    </row>
    <row r="30" spans="7:30" x14ac:dyDescent="0.35">
      <c r="G30" s="45" t="s">
        <v>160</v>
      </c>
      <c r="H30" s="47">
        <v>0.21</v>
      </c>
      <c r="I30" s="47">
        <v>9.9000000000000005E-2</v>
      </c>
      <c r="J30" s="25">
        <v>2217.6</v>
      </c>
      <c r="K30" s="25">
        <v>7275.5</v>
      </c>
      <c r="L30" s="24">
        <v>3275.9</v>
      </c>
      <c r="M30" s="24">
        <v>10747.8</v>
      </c>
      <c r="N30" s="48">
        <v>19589.689999999999</v>
      </c>
      <c r="O30" s="48">
        <v>2089.92</v>
      </c>
      <c r="P30" s="46">
        <v>0</v>
      </c>
      <c r="Q30" s="49">
        <v>25000</v>
      </c>
      <c r="R30" s="50">
        <v>481324.5</v>
      </c>
      <c r="S30" s="49">
        <v>55000</v>
      </c>
      <c r="T30" s="50">
        <v>50062.46</v>
      </c>
      <c r="U30" s="50">
        <v>324923.27</v>
      </c>
      <c r="V30" s="50">
        <v>208018.38</v>
      </c>
      <c r="W30" s="46">
        <v>877.78</v>
      </c>
      <c r="X30" s="46">
        <v>146.30000000000001</v>
      </c>
      <c r="Y30" s="46">
        <v>0</v>
      </c>
      <c r="Z30" s="49">
        <v>1000</v>
      </c>
      <c r="AA30" s="48">
        <v>2024.08</v>
      </c>
      <c r="AB30" s="48">
        <v>2024.08</v>
      </c>
      <c r="AC30" s="46">
        <v>7.31</v>
      </c>
      <c r="AD30" s="46">
        <v>182.87</v>
      </c>
    </row>
    <row r="31" spans="7:30" x14ac:dyDescent="0.35">
      <c r="G31" s="45" t="s">
        <v>161</v>
      </c>
      <c r="H31" s="47">
        <v>1</v>
      </c>
      <c r="I31" s="47">
        <v>9.9000000000000005E-2</v>
      </c>
      <c r="J31" s="25">
        <v>529.6</v>
      </c>
      <c r="K31" s="25">
        <v>1737.7</v>
      </c>
      <c r="L31" s="24">
        <v>801.4</v>
      </c>
      <c r="M31" s="24">
        <v>2629.1</v>
      </c>
      <c r="N31" s="48">
        <v>19589.689999999999</v>
      </c>
      <c r="O31" s="48">
        <v>2089.92</v>
      </c>
      <c r="P31" s="46">
        <v>0</v>
      </c>
      <c r="Q31" s="49">
        <v>25000</v>
      </c>
      <c r="R31" s="50">
        <v>117742.5</v>
      </c>
      <c r="S31" s="49">
        <v>55000</v>
      </c>
      <c r="T31" s="50">
        <v>16124.41</v>
      </c>
      <c r="U31" s="50">
        <v>79483.34</v>
      </c>
      <c r="V31" s="50">
        <v>123814.36</v>
      </c>
      <c r="W31" s="46">
        <v>877.78</v>
      </c>
      <c r="X31" s="46">
        <v>146.30000000000001</v>
      </c>
      <c r="Y31" s="46">
        <v>0</v>
      </c>
      <c r="Z31" s="49">
        <v>1000</v>
      </c>
      <c r="AA31" s="48">
        <v>2024.08</v>
      </c>
      <c r="AB31" s="48">
        <v>2024.08</v>
      </c>
      <c r="AC31" s="46">
        <v>7.31</v>
      </c>
      <c r="AD31" s="46">
        <v>182.87</v>
      </c>
    </row>
    <row r="32" spans="7:30" x14ac:dyDescent="0.35">
      <c r="G32" s="45" t="s">
        <v>162</v>
      </c>
      <c r="H32" s="47">
        <v>10</v>
      </c>
      <c r="I32" s="47">
        <v>9.9000000000000005E-2</v>
      </c>
      <c r="J32" s="25">
        <v>125.8</v>
      </c>
      <c r="K32" s="25">
        <v>412.8</v>
      </c>
      <c r="L32" s="24">
        <v>209.3</v>
      </c>
      <c r="M32" s="24">
        <v>686.7</v>
      </c>
      <c r="N32" s="48">
        <v>19589.689999999999</v>
      </c>
      <c r="O32" s="48">
        <v>2089.92</v>
      </c>
      <c r="P32" s="46">
        <v>0</v>
      </c>
      <c r="Q32" s="49">
        <v>25000</v>
      </c>
      <c r="R32" s="50">
        <v>30751.5</v>
      </c>
      <c r="S32" s="49">
        <v>55000</v>
      </c>
      <c r="T32" s="50">
        <v>8004.35</v>
      </c>
      <c r="U32" s="50">
        <v>20759.13</v>
      </c>
      <c r="V32" s="50">
        <v>103667.62</v>
      </c>
      <c r="W32" s="46">
        <v>877.78</v>
      </c>
      <c r="X32" s="46">
        <v>146.30000000000001</v>
      </c>
      <c r="Y32" s="46">
        <v>0</v>
      </c>
      <c r="Z32" s="49">
        <v>1000</v>
      </c>
      <c r="AA32" s="48">
        <v>2024.08</v>
      </c>
      <c r="AB32" s="48">
        <v>2024.08</v>
      </c>
      <c r="AC32" s="46">
        <v>7.31</v>
      </c>
      <c r="AD32" s="46">
        <v>182.87</v>
      </c>
    </row>
    <row r="33" spans="7:30" x14ac:dyDescent="0.35">
      <c r="G33" s="45" t="s">
        <v>163</v>
      </c>
      <c r="H33" s="47">
        <v>100</v>
      </c>
      <c r="I33" s="47">
        <v>9.9000000000000005E-2</v>
      </c>
      <c r="J33" s="25">
        <v>85.4</v>
      </c>
      <c r="K33" s="25">
        <v>273.39999999999998</v>
      </c>
      <c r="L33" s="24">
        <v>150.1</v>
      </c>
      <c r="M33" s="24">
        <v>481.6</v>
      </c>
      <c r="N33" s="48">
        <v>19589.689999999999</v>
      </c>
      <c r="O33" s="48">
        <v>2089.92</v>
      </c>
      <c r="P33" s="46">
        <v>0</v>
      </c>
      <c r="Q33" s="49">
        <v>25000</v>
      </c>
      <c r="R33" s="50">
        <v>2049.7399999999998</v>
      </c>
      <c r="S33" s="49">
        <v>55000</v>
      </c>
      <c r="T33" s="50">
        <v>5325.23</v>
      </c>
      <c r="U33" s="50">
        <v>1383.7</v>
      </c>
      <c r="V33" s="50">
        <v>96997.97</v>
      </c>
      <c r="W33" s="46">
        <v>877.78</v>
      </c>
      <c r="X33" s="46">
        <v>146.30000000000001</v>
      </c>
      <c r="Y33" s="46">
        <v>0</v>
      </c>
      <c r="Z33" s="49">
        <v>1000</v>
      </c>
      <c r="AA33" s="48">
        <v>2024.08</v>
      </c>
      <c r="AB33" s="48">
        <v>2024.08</v>
      </c>
      <c r="AC33" s="46">
        <v>7.31</v>
      </c>
      <c r="AD33" s="46">
        <v>182.87</v>
      </c>
    </row>
    <row r="34" spans="7:30" x14ac:dyDescent="0.35">
      <c r="G34" s="45" t="s">
        <v>164</v>
      </c>
      <c r="H34" s="47">
        <v>200</v>
      </c>
      <c r="I34" s="47">
        <v>9.9000000000000005E-2</v>
      </c>
      <c r="J34" s="25">
        <v>83.2</v>
      </c>
      <c r="K34" s="25">
        <v>273</v>
      </c>
      <c r="L34" s="24">
        <v>146.80000000000001</v>
      </c>
      <c r="M34" s="24">
        <v>181.7</v>
      </c>
      <c r="N34" s="48">
        <v>19589.689999999999</v>
      </c>
      <c r="O34" s="48">
        <v>2089.92</v>
      </c>
      <c r="P34" s="46">
        <v>0</v>
      </c>
      <c r="Q34" s="49">
        <v>25000</v>
      </c>
      <c r="R34" s="50">
        <v>21570</v>
      </c>
      <c r="S34" s="49">
        <v>55000</v>
      </c>
      <c r="T34" s="50">
        <v>7147.32</v>
      </c>
      <c r="U34" s="50">
        <v>14561.06</v>
      </c>
      <c r="V34" s="50">
        <v>101541.23</v>
      </c>
      <c r="W34" s="46">
        <v>877.78</v>
      </c>
      <c r="X34" s="46">
        <v>146.30000000000001</v>
      </c>
      <c r="Y34" s="46">
        <v>0</v>
      </c>
      <c r="Z34" s="49">
        <v>1000</v>
      </c>
      <c r="AA34" s="48">
        <v>2024.08</v>
      </c>
      <c r="AB34" s="48">
        <v>2024.08</v>
      </c>
      <c r="AC34" s="46">
        <v>7.31</v>
      </c>
      <c r="AD34" s="46">
        <v>182.87</v>
      </c>
    </row>
    <row r="35" spans="7:30" x14ac:dyDescent="0.35">
      <c r="G35" s="45" t="s">
        <v>165</v>
      </c>
      <c r="H35" s="47">
        <v>0.21</v>
      </c>
      <c r="I35" s="47">
        <v>0.76</v>
      </c>
      <c r="J35" s="25">
        <v>4763.8</v>
      </c>
      <c r="K35" s="25">
        <v>15629.1</v>
      </c>
      <c r="L35" s="24">
        <v>882434.9</v>
      </c>
      <c r="M35" s="24">
        <v>2895127.5</v>
      </c>
      <c r="N35" s="48">
        <v>19589.689999999999</v>
      </c>
      <c r="O35" s="48">
        <v>2089.92</v>
      </c>
      <c r="P35" s="46">
        <v>0</v>
      </c>
      <c r="Q35" s="49">
        <v>25000</v>
      </c>
      <c r="R35" s="50">
        <v>29653841</v>
      </c>
      <c r="S35" s="49">
        <v>55000</v>
      </c>
      <c r="T35" s="50">
        <v>2107489.2000000002</v>
      </c>
      <c r="U35" s="50">
        <v>7524217.4800000004</v>
      </c>
      <c r="V35" s="50">
        <v>30123813.920000002</v>
      </c>
      <c r="W35" s="46">
        <v>877.78</v>
      </c>
      <c r="X35" s="46">
        <v>146.30000000000001</v>
      </c>
      <c r="Y35" s="46">
        <v>0</v>
      </c>
      <c r="Z35" s="49">
        <v>1000</v>
      </c>
      <c r="AA35" s="48">
        <v>2024.08</v>
      </c>
      <c r="AB35" s="48">
        <v>2024.08</v>
      </c>
      <c r="AC35" s="46">
        <v>7.31</v>
      </c>
      <c r="AD35" s="46">
        <v>182.87</v>
      </c>
    </row>
    <row r="36" spans="7:30" x14ac:dyDescent="0.35">
      <c r="G36" s="45" t="s">
        <v>166</v>
      </c>
      <c r="H36" s="47">
        <v>1</v>
      </c>
      <c r="I36" s="47">
        <v>0.76</v>
      </c>
      <c r="J36" s="25">
        <v>1103</v>
      </c>
      <c r="K36" s="25">
        <v>3618.9</v>
      </c>
      <c r="L36" s="24">
        <v>207377.3</v>
      </c>
      <c r="M36" s="24">
        <v>680371.6</v>
      </c>
      <c r="N36" s="48">
        <v>19589.689999999999</v>
      </c>
      <c r="O36" s="48">
        <v>2089.92</v>
      </c>
      <c r="P36" s="46">
        <v>0</v>
      </c>
      <c r="Q36" s="49">
        <v>25000</v>
      </c>
      <c r="R36" s="50">
        <v>30469399.5</v>
      </c>
      <c r="S36" s="49">
        <v>55000</v>
      </c>
      <c r="T36" s="50">
        <v>2849257.11</v>
      </c>
      <c r="U36" s="50">
        <v>20568695.289999999</v>
      </c>
      <c r="V36" s="50">
        <v>7153126.71</v>
      </c>
      <c r="W36" s="46">
        <v>877.78</v>
      </c>
      <c r="X36" s="46">
        <v>146.30000000000001</v>
      </c>
      <c r="Y36" s="46">
        <v>0</v>
      </c>
      <c r="Z36" s="49">
        <v>1000</v>
      </c>
      <c r="AA36" s="48">
        <v>2024.08</v>
      </c>
      <c r="AB36" s="48">
        <v>2024.08</v>
      </c>
      <c r="AC36" s="46">
        <v>7.31</v>
      </c>
      <c r="AD36" s="46">
        <v>182.87</v>
      </c>
    </row>
    <row r="37" spans="7:30" x14ac:dyDescent="0.35">
      <c r="G37" s="45" t="s">
        <v>167</v>
      </c>
      <c r="H37" s="47">
        <v>10</v>
      </c>
      <c r="I37" s="47">
        <v>0.76</v>
      </c>
      <c r="J37" s="25">
        <v>227.2</v>
      </c>
      <c r="K37" s="25">
        <v>745.6</v>
      </c>
      <c r="L37" s="24">
        <v>45878.5</v>
      </c>
      <c r="M37" s="24">
        <v>150520.1</v>
      </c>
      <c r="N37" s="48">
        <v>19589.689999999999</v>
      </c>
      <c r="O37" s="48">
        <v>2089.92</v>
      </c>
      <c r="P37" s="46">
        <v>0</v>
      </c>
      <c r="Q37" s="49">
        <v>25000</v>
      </c>
      <c r="R37" s="50">
        <v>6740811</v>
      </c>
      <c r="S37" s="49">
        <v>55000</v>
      </c>
      <c r="T37" s="50">
        <v>634345.41</v>
      </c>
      <c r="U37" s="50">
        <v>1550156.84</v>
      </c>
      <c r="V37" s="50">
        <v>1657688.35</v>
      </c>
      <c r="W37" s="46">
        <v>877.78</v>
      </c>
      <c r="X37" s="46">
        <v>146.30000000000001</v>
      </c>
      <c r="Y37" s="46">
        <v>0</v>
      </c>
      <c r="Z37" s="49">
        <v>1000</v>
      </c>
      <c r="AA37" s="48">
        <v>2024.08</v>
      </c>
      <c r="AB37" s="48">
        <v>2024.08</v>
      </c>
      <c r="AC37" s="46">
        <v>7.31</v>
      </c>
      <c r="AD37" s="46">
        <v>182.87</v>
      </c>
    </row>
    <row r="38" spans="7:30" x14ac:dyDescent="0.35">
      <c r="G38" s="45" t="s">
        <v>168</v>
      </c>
      <c r="H38" s="47">
        <v>100</v>
      </c>
      <c r="I38" s="47">
        <v>0.76</v>
      </c>
      <c r="J38" s="25">
        <v>139.69999999999999</v>
      </c>
      <c r="K38" s="25">
        <v>458.2</v>
      </c>
      <c r="L38" s="24">
        <v>29727.599999999999</v>
      </c>
      <c r="M38" s="24">
        <v>97531.6</v>
      </c>
      <c r="N38" s="48">
        <v>19589.689999999999</v>
      </c>
      <c r="O38" s="48">
        <v>2089.92</v>
      </c>
      <c r="P38" s="46">
        <v>0</v>
      </c>
      <c r="Q38" s="49">
        <v>25000</v>
      </c>
      <c r="R38" s="50">
        <v>4367802</v>
      </c>
      <c r="S38" s="49">
        <v>55000</v>
      </c>
      <c r="T38" s="50">
        <v>412840.23</v>
      </c>
      <c r="U38" s="50">
        <v>2948531.64</v>
      </c>
      <c r="V38" s="50">
        <v>1108109.74</v>
      </c>
      <c r="W38" s="46">
        <v>877.78</v>
      </c>
      <c r="X38" s="46">
        <v>146.30000000000001</v>
      </c>
      <c r="Y38" s="46">
        <v>0</v>
      </c>
      <c r="Z38" s="49">
        <v>1000</v>
      </c>
      <c r="AA38" s="48">
        <v>2024.08</v>
      </c>
      <c r="AB38" s="48">
        <v>2024.08</v>
      </c>
      <c r="AC38" s="46">
        <v>7.31</v>
      </c>
      <c r="AD38" s="46">
        <v>182.87</v>
      </c>
    </row>
    <row r="39" spans="7:30" x14ac:dyDescent="0.35">
      <c r="G39" s="45" t="s">
        <v>169</v>
      </c>
      <c r="H39" s="47">
        <v>200</v>
      </c>
      <c r="I39" s="47">
        <v>0.76</v>
      </c>
      <c r="J39" s="25">
        <v>134.80000000000001</v>
      </c>
      <c r="K39" s="25">
        <v>442.3</v>
      </c>
      <c r="L39" s="24">
        <v>28830.400000000001</v>
      </c>
      <c r="M39" s="24">
        <v>94588</v>
      </c>
      <c r="N39" s="48">
        <v>19589.689999999999</v>
      </c>
      <c r="O39" s="48">
        <v>2089.92</v>
      </c>
      <c r="P39" s="46">
        <v>0</v>
      </c>
      <c r="Q39" s="49">
        <v>25000</v>
      </c>
      <c r="R39" s="50">
        <v>4235977.5</v>
      </c>
      <c r="S39" s="49">
        <v>55000</v>
      </c>
      <c r="T39" s="50">
        <v>400535.26</v>
      </c>
      <c r="U39" s="50">
        <v>2859542.09</v>
      </c>
      <c r="V39" s="50">
        <v>1077579.76</v>
      </c>
      <c r="W39" s="46">
        <v>877.78</v>
      </c>
      <c r="X39" s="46">
        <v>146.30000000000001</v>
      </c>
      <c r="Y39" s="46">
        <v>0</v>
      </c>
      <c r="Z39" s="49">
        <v>1000</v>
      </c>
      <c r="AA39" s="48">
        <v>2024.08</v>
      </c>
      <c r="AB39" s="48">
        <v>2024.08</v>
      </c>
      <c r="AC39" s="46">
        <v>7.31</v>
      </c>
      <c r="AD39" s="46">
        <v>182.87</v>
      </c>
    </row>
    <row r="40" spans="7:30" x14ac:dyDescent="0.35">
      <c r="G40" s="45" t="s">
        <v>170</v>
      </c>
      <c r="H40" s="47">
        <v>0.21</v>
      </c>
      <c r="I40" s="47">
        <v>1.6240000000000001</v>
      </c>
      <c r="J40" s="25">
        <v>5972.7</v>
      </c>
      <c r="K40" s="25">
        <v>19595.3</v>
      </c>
      <c r="L40" s="24">
        <v>0</v>
      </c>
      <c r="M40" s="24">
        <v>0</v>
      </c>
      <c r="N40" s="48">
        <v>19589.689999999999</v>
      </c>
      <c r="O40" s="48">
        <v>2089.92</v>
      </c>
      <c r="P40" s="46">
        <v>0</v>
      </c>
      <c r="Q40" s="49">
        <v>25000</v>
      </c>
      <c r="R40" s="50">
        <v>877546.5</v>
      </c>
      <c r="S40" s="49">
        <v>55000</v>
      </c>
      <c r="T40" s="50">
        <v>87047.24</v>
      </c>
      <c r="U40" s="50">
        <v>592397.18999999994</v>
      </c>
      <c r="V40" s="50">
        <v>299781.68</v>
      </c>
      <c r="W40" s="46">
        <v>877.78</v>
      </c>
      <c r="X40" s="46">
        <v>146.30000000000001</v>
      </c>
      <c r="Y40" s="46">
        <v>0</v>
      </c>
      <c r="Z40" s="49">
        <v>1000</v>
      </c>
      <c r="AA40" s="48">
        <v>2024.08</v>
      </c>
      <c r="AB40" s="48">
        <v>2024.08</v>
      </c>
      <c r="AC40" s="46">
        <v>7.31</v>
      </c>
      <c r="AD40" s="46">
        <v>182.87</v>
      </c>
    </row>
    <row r="41" spans="7:30" x14ac:dyDescent="0.35">
      <c r="G41" s="45" t="s">
        <v>171</v>
      </c>
      <c r="H41" s="47">
        <v>1</v>
      </c>
      <c r="I41" s="47">
        <v>1.6240000000000001</v>
      </c>
      <c r="J41" s="25">
        <v>1371.9</v>
      </c>
      <c r="K41" s="25">
        <v>4501</v>
      </c>
      <c r="L41" s="24">
        <v>0</v>
      </c>
      <c r="M41" s="24">
        <v>0</v>
      </c>
      <c r="N41" s="48">
        <v>19589.689999999999</v>
      </c>
      <c r="O41" s="48">
        <v>2089.92</v>
      </c>
      <c r="P41" s="46">
        <v>0</v>
      </c>
      <c r="Q41" s="49">
        <v>25000</v>
      </c>
      <c r="R41" s="50">
        <v>201568.5</v>
      </c>
      <c r="S41" s="49">
        <v>55000</v>
      </c>
      <c r="T41" s="50">
        <v>23949.03</v>
      </c>
      <c r="U41" s="50">
        <v>136070.98000000001</v>
      </c>
      <c r="V41" s="50">
        <v>143228.1</v>
      </c>
      <c r="W41" s="46">
        <v>877.78</v>
      </c>
      <c r="X41" s="46">
        <v>146.30000000000001</v>
      </c>
      <c r="Y41" s="46">
        <v>0</v>
      </c>
      <c r="Z41" s="49">
        <v>1000</v>
      </c>
      <c r="AA41" s="48">
        <v>2024.08</v>
      </c>
      <c r="AB41" s="48">
        <v>2024.08</v>
      </c>
      <c r="AC41" s="46">
        <v>7.31</v>
      </c>
      <c r="AD41" s="46">
        <v>182.87</v>
      </c>
    </row>
    <row r="42" spans="7:30" x14ac:dyDescent="0.35">
      <c r="G42" s="45" t="s">
        <v>172</v>
      </c>
      <c r="H42" s="47">
        <v>10</v>
      </c>
      <c r="I42" s="47">
        <v>1.6240000000000001</v>
      </c>
      <c r="J42" s="25">
        <v>271.2</v>
      </c>
      <c r="K42" s="25">
        <v>889.8</v>
      </c>
      <c r="L42" s="24">
        <v>0</v>
      </c>
      <c r="M42" s="24">
        <v>0</v>
      </c>
      <c r="N42" s="48">
        <v>19589.689999999999</v>
      </c>
      <c r="O42" s="48">
        <v>2089.92</v>
      </c>
      <c r="P42" s="46">
        <v>0</v>
      </c>
      <c r="Q42" s="49">
        <v>25000</v>
      </c>
      <c r="R42" s="50">
        <v>39847.5</v>
      </c>
      <c r="S42" s="49">
        <v>55000</v>
      </c>
      <c r="T42" s="50">
        <v>8853.41</v>
      </c>
      <c r="U42" s="50">
        <v>26899.48</v>
      </c>
      <c r="V42" s="50">
        <v>105774.22</v>
      </c>
      <c r="W42" s="46">
        <v>877.78</v>
      </c>
      <c r="X42" s="46">
        <v>146.30000000000001</v>
      </c>
      <c r="Y42" s="46">
        <v>0</v>
      </c>
      <c r="Z42" s="49">
        <v>1000</v>
      </c>
      <c r="AA42" s="48">
        <v>2024.08</v>
      </c>
      <c r="AB42" s="48">
        <v>2024.08</v>
      </c>
      <c r="AC42" s="46">
        <v>7.31</v>
      </c>
      <c r="AD42" s="46">
        <v>182.87</v>
      </c>
    </row>
    <row r="43" spans="7:30" x14ac:dyDescent="0.35">
      <c r="G43" s="45" t="s">
        <v>173</v>
      </c>
      <c r="H43" s="47">
        <v>100</v>
      </c>
      <c r="I43" s="47">
        <v>1.6240000000000001</v>
      </c>
      <c r="J43" s="25">
        <v>161.1</v>
      </c>
      <c r="K43" s="25">
        <v>528.70000000000005</v>
      </c>
      <c r="L43" s="24">
        <v>0</v>
      </c>
      <c r="M43" s="24">
        <v>0</v>
      </c>
      <c r="N43" s="48">
        <v>19589.689999999999</v>
      </c>
      <c r="O43" s="48">
        <v>2089.92</v>
      </c>
      <c r="P43" s="46">
        <v>0</v>
      </c>
      <c r="Q43" s="49">
        <v>25000</v>
      </c>
      <c r="R43" s="50">
        <v>23676</v>
      </c>
      <c r="S43" s="49">
        <v>55000</v>
      </c>
      <c r="T43" s="50">
        <v>7343.9</v>
      </c>
      <c r="U43" s="50">
        <v>15982.74</v>
      </c>
      <c r="V43" s="50">
        <v>102028.97</v>
      </c>
      <c r="W43" s="46">
        <v>877.78</v>
      </c>
      <c r="X43" s="46">
        <v>146.30000000000001</v>
      </c>
      <c r="Y43" s="46">
        <v>0</v>
      </c>
      <c r="Z43" s="49">
        <v>1000</v>
      </c>
      <c r="AA43" s="48">
        <v>2024.08</v>
      </c>
      <c r="AB43" s="48">
        <v>2024.08</v>
      </c>
      <c r="AC43" s="46">
        <v>7.31</v>
      </c>
      <c r="AD43" s="46">
        <v>182.87</v>
      </c>
    </row>
    <row r="44" spans="7:30" x14ac:dyDescent="0.35">
      <c r="G44" s="45" t="s">
        <v>174</v>
      </c>
      <c r="H44" s="47">
        <v>200</v>
      </c>
      <c r="I44" s="47">
        <v>1.6240000000000001</v>
      </c>
      <c r="J44" s="25">
        <v>155</v>
      </c>
      <c r="K44" s="25">
        <v>508.6</v>
      </c>
      <c r="L44" s="24">
        <v>0</v>
      </c>
      <c r="M44" s="24">
        <v>0</v>
      </c>
      <c r="N44" s="48">
        <v>19589.689999999999</v>
      </c>
      <c r="O44" s="48">
        <v>2089.92</v>
      </c>
      <c r="P44" s="46">
        <v>0</v>
      </c>
      <c r="Q44" s="49">
        <v>25000</v>
      </c>
      <c r="R44" s="50">
        <v>22777.5</v>
      </c>
      <c r="S44" s="49">
        <v>55000</v>
      </c>
      <c r="T44" s="50">
        <v>7260.03</v>
      </c>
      <c r="U44" s="50">
        <v>15376.2</v>
      </c>
      <c r="V44" s="50">
        <v>101820.88</v>
      </c>
      <c r="W44" s="46">
        <v>877.78</v>
      </c>
      <c r="X44" s="46">
        <v>146.30000000000001</v>
      </c>
      <c r="Y44" s="46">
        <v>0</v>
      </c>
      <c r="Z44" s="49">
        <v>1000</v>
      </c>
      <c r="AA44" s="48">
        <v>2024.08</v>
      </c>
      <c r="AB44" s="48">
        <v>2024.08</v>
      </c>
      <c r="AC44" s="46">
        <v>7.31</v>
      </c>
      <c r="AD44" s="46">
        <v>182.87</v>
      </c>
    </row>
    <row r="45" spans="7:30" x14ac:dyDescent="0.35">
      <c r="G45" s="45" t="s">
        <v>175</v>
      </c>
      <c r="H45" s="47">
        <v>0.21</v>
      </c>
      <c r="I45" s="47">
        <v>4.6920000000000002</v>
      </c>
      <c r="J45" s="25">
        <v>7722.7</v>
      </c>
      <c r="K45" s="25">
        <v>25337</v>
      </c>
      <c r="L45" s="24">
        <v>0</v>
      </c>
      <c r="M45" s="24">
        <v>0</v>
      </c>
      <c r="N45" s="48">
        <v>19589.689999999999</v>
      </c>
      <c r="O45" s="48">
        <v>2089.92</v>
      </c>
      <c r="P45" s="46">
        <v>0</v>
      </c>
      <c r="Q45" s="49">
        <v>25000</v>
      </c>
      <c r="R45" s="50">
        <v>1134679.5</v>
      </c>
      <c r="S45" s="49">
        <v>55000</v>
      </c>
      <c r="T45" s="50">
        <v>111048.96000000001</v>
      </c>
      <c r="U45" s="50">
        <v>765977.58</v>
      </c>
      <c r="V45" s="50">
        <v>359332.57</v>
      </c>
      <c r="W45" s="46">
        <v>877.78</v>
      </c>
      <c r="X45" s="46">
        <v>146.30000000000001</v>
      </c>
      <c r="Y45" s="46">
        <v>0</v>
      </c>
      <c r="Z45" s="49">
        <v>1000</v>
      </c>
      <c r="AA45" s="48">
        <v>2024.08</v>
      </c>
      <c r="AB45" s="48">
        <v>2024.08</v>
      </c>
      <c r="AC45" s="46">
        <v>7.31</v>
      </c>
      <c r="AD45" s="46">
        <v>182.87</v>
      </c>
    </row>
    <row r="46" spans="7:30" x14ac:dyDescent="0.35">
      <c r="G46" s="45" t="s">
        <v>176</v>
      </c>
      <c r="H46" s="47">
        <v>1</v>
      </c>
      <c r="I46" s="47">
        <v>4.6920000000000002</v>
      </c>
      <c r="J46" s="25">
        <v>1757.6</v>
      </c>
      <c r="K46" s="25">
        <v>5766.3</v>
      </c>
      <c r="L46" s="24">
        <v>0</v>
      </c>
      <c r="M46" s="24">
        <v>0</v>
      </c>
      <c r="N46" s="48">
        <v>19589.689999999999</v>
      </c>
      <c r="O46" s="48">
        <v>2089.92</v>
      </c>
      <c r="P46" s="46">
        <v>0</v>
      </c>
      <c r="Q46" s="49">
        <v>25000</v>
      </c>
      <c r="R46" s="50">
        <v>258234</v>
      </c>
      <c r="S46" s="49">
        <v>55000</v>
      </c>
      <c r="T46" s="50">
        <v>29238.39</v>
      </c>
      <c r="U46" s="50">
        <v>174323.63</v>
      </c>
      <c r="V46" s="50">
        <v>156351.59</v>
      </c>
      <c r="W46" s="46">
        <v>877.78</v>
      </c>
      <c r="X46" s="46">
        <v>146.30000000000001</v>
      </c>
      <c r="Y46" s="46">
        <v>0</v>
      </c>
      <c r="Z46" s="49">
        <v>1000</v>
      </c>
      <c r="AA46" s="48">
        <v>2024.08</v>
      </c>
      <c r="AB46" s="48">
        <v>2024.08</v>
      </c>
      <c r="AC46" s="46">
        <v>7.31</v>
      </c>
      <c r="AD46" s="46">
        <v>182.87</v>
      </c>
    </row>
    <row r="47" spans="7:30" x14ac:dyDescent="0.35">
      <c r="G47" s="45" t="s">
        <v>177</v>
      </c>
      <c r="H47" s="47">
        <v>10</v>
      </c>
      <c r="I47" s="47">
        <v>4.6920000000000002</v>
      </c>
      <c r="J47" s="25">
        <v>330.5</v>
      </c>
      <c r="K47" s="25">
        <v>1084.2</v>
      </c>
      <c r="L47" s="24">
        <v>0</v>
      </c>
      <c r="M47" s="24">
        <v>0</v>
      </c>
      <c r="N47" s="48">
        <v>19589.689999999999</v>
      </c>
      <c r="O47" s="48">
        <v>2089.92</v>
      </c>
      <c r="P47" s="46">
        <v>0</v>
      </c>
      <c r="Q47" s="49">
        <v>25000</v>
      </c>
      <c r="R47" s="50">
        <v>48553.5</v>
      </c>
      <c r="S47" s="49">
        <v>55000</v>
      </c>
      <c r="T47" s="50">
        <v>9666.06</v>
      </c>
      <c r="U47" s="50">
        <v>32776.559999999998</v>
      </c>
      <c r="V47" s="50">
        <v>107790.49</v>
      </c>
      <c r="W47" s="46">
        <v>877.78</v>
      </c>
      <c r="X47" s="46">
        <v>146.30000000000001</v>
      </c>
      <c r="Y47" s="46">
        <v>0</v>
      </c>
      <c r="Z47" s="49">
        <v>1000</v>
      </c>
      <c r="AA47" s="48">
        <v>2024.08</v>
      </c>
      <c r="AB47" s="48">
        <v>2024.08</v>
      </c>
      <c r="AC47" s="46">
        <v>7.31</v>
      </c>
      <c r="AD47" s="46">
        <v>182.87</v>
      </c>
    </row>
    <row r="48" spans="7:30" x14ac:dyDescent="0.35">
      <c r="G48" s="45" t="s">
        <v>178</v>
      </c>
      <c r="H48" s="47">
        <v>100</v>
      </c>
      <c r="I48" s="47">
        <v>4.6920000000000002</v>
      </c>
      <c r="J48" s="25">
        <v>187.7</v>
      </c>
      <c r="K48" s="25">
        <v>616</v>
      </c>
      <c r="L48" s="24">
        <v>0</v>
      </c>
      <c r="M48" s="24">
        <v>0</v>
      </c>
      <c r="N48" s="48">
        <v>19589.689999999999</v>
      </c>
      <c r="O48" s="48">
        <v>2089.92</v>
      </c>
      <c r="P48" s="46">
        <v>0</v>
      </c>
      <c r="Q48" s="49">
        <v>25000</v>
      </c>
      <c r="R48" s="50">
        <v>27585</v>
      </c>
      <c r="S48" s="49">
        <v>55000</v>
      </c>
      <c r="T48" s="50">
        <v>7708.78</v>
      </c>
      <c r="U48" s="50">
        <v>18621.55</v>
      </c>
      <c r="V48" s="50">
        <v>102934.28</v>
      </c>
      <c r="W48" s="46">
        <v>877.78</v>
      </c>
      <c r="X48" s="46">
        <v>146.30000000000001</v>
      </c>
      <c r="Y48" s="46">
        <v>0</v>
      </c>
      <c r="Z48" s="49">
        <v>1000</v>
      </c>
      <c r="AA48" s="48">
        <v>2024.08</v>
      </c>
      <c r="AB48" s="48">
        <v>2024.08</v>
      </c>
      <c r="AC48" s="46">
        <v>7.31</v>
      </c>
      <c r="AD48" s="46">
        <v>182.87</v>
      </c>
    </row>
    <row r="49" spans="7:30" x14ac:dyDescent="0.35">
      <c r="G49" s="45" t="s">
        <v>179</v>
      </c>
      <c r="H49" s="47">
        <v>200</v>
      </c>
      <c r="I49" s="47">
        <v>4.6920000000000002</v>
      </c>
      <c r="J49" s="25">
        <v>179.8</v>
      </c>
      <c r="K49" s="25">
        <v>589.9</v>
      </c>
      <c r="L49" s="24">
        <v>0</v>
      </c>
      <c r="M49" s="24">
        <v>0</v>
      </c>
      <c r="N49" s="48">
        <v>19589.689999999999</v>
      </c>
      <c r="O49" s="48">
        <v>2089.92</v>
      </c>
      <c r="P49" s="46">
        <v>0</v>
      </c>
      <c r="Q49" s="49">
        <v>25000</v>
      </c>
      <c r="R49" s="50">
        <v>26419.5</v>
      </c>
      <c r="S49" s="49">
        <v>55000</v>
      </c>
      <c r="T49" s="50">
        <v>7599.99</v>
      </c>
      <c r="U49" s="50">
        <v>17834.77</v>
      </c>
      <c r="V49" s="50">
        <v>102664.35</v>
      </c>
      <c r="W49" s="46">
        <v>877.78</v>
      </c>
      <c r="X49" s="46">
        <v>146.30000000000001</v>
      </c>
      <c r="Y49" s="46">
        <v>0</v>
      </c>
      <c r="Z49" s="49">
        <v>1000</v>
      </c>
      <c r="AA49" s="48">
        <v>2024.08</v>
      </c>
      <c r="AB49" s="48">
        <v>2024.08</v>
      </c>
      <c r="AC49" s="46">
        <v>7.31</v>
      </c>
      <c r="AD49" s="46">
        <v>182.87</v>
      </c>
    </row>
    <row r="50" spans="7:30" x14ac:dyDescent="0.35">
      <c r="J50" s="14"/>
      <c r="K50" s="14"/>
      <c r="L50" s="14"/>
      <c r="M50" s="14"/>
      <c r="N50" s="14"/>
      <c r="O50" s="14"/>
      <c r="P50" s="14"/>
      <c r="Q50" s="14"/>
      <c r="R50" s="14"/>
      <c r="S50" s="14"/>
      <c r="T50" s="14"/>
    </row>
    <row r="58" spans="7:30" x14ac:dyDescent="0.35">
      <c r="G58" s="13" t="s">
        <v>196</v>
      </c>
      <c r="H58" t="s">
        <v>197</v>
      </c>
    </row>
    <row r="61" spans="7:30" x14ac:dyDescent="0.35">
      <c r="G61" s="13" t="s">
        <v>198</v>
      </c>
      <c r="I61" t="s">
        <v>199</v>
      </c>
    </row>
    <row r="69" spans="2:20" x14ac:dyDescent="0.35">
      <c r="R69" s="14" t="s">
        <v>208</v>
      </c>
      <c r="S69" s="14" t="s">
        <v>209</v>
      </c>
      <c r="T69" s="14" t="s">
        <v>210</v>
      </c>
    </row>
    <row r="70" spans="2:20" x14ac:dyDescent="0.35">
      <c r="R70" s="41">
        <v>0.21</v>
      </c>
      <c r="S70" s="47">
        <v>2.3E-2</v>
      </c>
      <c r="T70" s="25">
        <v>1312.4</v>
      </c>
    </row>
    <row r="71" spans="2:20" x14ac:dyDescent="0.35">
      <c r="R71" s="41">
        <v>1</v>
      </c>
      <c r="S71" s="47">
        <v>2.3E-2</v>
      </c>
      <c r="T71" s="25">
        <v>325.5</v>
      </c>
    </row>
    <row r="72" spans="2:20" x14ac:dyDescent="0.35">
      <c r="R72" s="41">
        <v>10</v>
      </c>
      <c r="S72" s="47">
        <v>2.3E-2</v>
      </c>
      <c r="T72" s="25">
        <v>87.4</v>
      </c>
    </row>
    <row r="73" spans="2:20" x14ac:dyDescent="0.35">
      <c r="R73" s="41">
        <v>100</v>
      </c>
      <c r="S73" s="47">
        <v>2.3E-2</v>
      </c>
      <c r="T73" s="25">
        <v>63.6</v>
      </c>
    </row>
    <row r="74" spans="2:20" x14ac:dyDescent="0.35">
      <c r="R74" s="41">
        <v>200</v>
      </c>
      <c r="S74" s="47">
        <v>2.3E-2</v>
      </c>
      <c r="T74" s="25">
        <v>62.3</v>
      </c>
    </row>
    <row r="75" spans="2:20" x14ac:dyDescent="0.35">
      <c r="R75" s="41">
        <v>0.21</v>
      </c>
      <c r="S75" s="47">
        <v>9.9000000000000005E-2</v>
      </c>
      <c r="T75" s="25">
        <v>2217.6</v>
      </c>
    </row>
    <row r="76" spans="2:20" x14ac:dyDescent="0.35">
      <c r="R76" s="41">
        <v>1</v>
      </c>
      <c r="S76" s="47">
        <v>9.9000000000000005E-2</v>
      </c>
      <c r="T76" s="25">
        <v>529.6</v>
      </c>
    </row>
    <row r="77" spans="2:20" x14ac:dyDescent="0.35">
      <c r="B77" t="s">
        <v>144</v>
      </c>
      <c r="C77" t="s">
        <v>145</v>
      </c>
      <c r="R77" s="41">
        <v>10</v>
      </c>
      <c r="S77" s="47">
        <v>9.9000000000000005E-2</v>
      </c>
      <c r="T77" s="25">
        <v>125.8</v>
      </c>
    </row>
    <row r="78" spans="2:20" x14ac:dyDescent="0.35">
      <c r="R78" s="41">
        <v>100</v>
      </c>
      <c r="S78" s="47">
        <v>9.9000000000000005E-2</v>
      </c>
      <c r="T78" s="25">
        <v>85.4</v>
      </c>
    </row>
    <row r="79" spans="2:20" x14ac:dyDescent="0.35">
      <c r="R79" s="41">
        <v>200</v>
      </c>
      <c r="S79" s="47">
        <v>9.9000000000000005E-2</v>
      </c>
      <c r="T79" s="25">
        <v>83.2</v>
      </c>
    </row>
    <row r="80" spans="2:20" x14ac:dyDescent="0.35">
      <c r="R80" s="41">
        <v>0.21</v>
      </c>
      <c r="S80" s="47">
        <v>0.76</v>
      </c>
      <c r="T80" s="25">
        <v>4763.8</v>
      </c>
    </row>
    <row r="81" spans="18:20" x14ac:dyDescent="0.35">
      <c r="R81" s="41">
        <v>1</v>
      </c>
      <c r="S81" s="47">
        <v>0.76</v>
      </c>
      <c r="T81" s="25">
        <v>1103</v>
      </c>
    </row>
    <row r="82" spans="18:20" x14ac:dyDescent="0.35">
      <c r="R82" s="41">
        <v>10</v>
      </c>
      <c r="S82" s="47">
        <v>0.76</v>
      </c>
      <c r="T82" s="25">
        <v>227.2</v>
      </c>
    </row>
    <row r="83" spans="18:20" x14ac:dyDescent="0.35">
      <c r="R83" s="41">
        <v>100</v>
      </c>
      <c r="S83" s="47">
        <v>0.76</v>
      </c>
      <c r="T83" s="25">
        <v>139.69999999999999</v>
      </c>
    </row>
    <row r="84" spans="18:20" x14ac:dyDescent="0.35">
      <c r="R84" s="41">
        <v>200</v>
      </c>
      <c r="S84" s="47">
        <v>0.76</v>
      </c>
      <c r="T84" s="25">
        <v>134.80000000000001</v>
      </c>
    </row>
    <row r="85" spans="18:20" x14ac:dyDescent="0.35">
      <c r="R85" s="41">
        <v>0.21</v>
      </c>
      <c r="S85" s="47">
        <v>1.6240000000000001</v>
      </c>
      <c r="T85" s="25">
        <v>5972.7</v>
      </c>
    </row>
    <row r="86" spans="18:20" x14ac:dyDescent="0.35">
      <c r="R86" s="41">
        <v>1</v>
      </c>
      <c r="S86" s="47">
        <v>1.6240000000000001</v>
      </c>
      <c r="T86" s="25">
        <v>1371.9</v>
      </c>
    </row>
    <row r="87" spans="18:20" x14ac:dyDescent="0.35">
      <c r="R87" s="41">
        <v>10</v>
      </c>
      <c r="S87" s="47">
        <v>1.6240000000000001</v>
      </c>
      <c r="T87" s="25">
        <v>271.2</v>
      </c>
    </row>
    <row r="88" spans="18:20" x14ac:dyDescent="0.35">
      <c r="R88" s="41">
        <v>100</v>
      </c>
      <c r="S88" s="47">
        <v>1.6240000000000001</v>
      </c>
      <c r="T88" s="25">
        <v>161.1</v>
      </c>
    </row>
    <row r="89" spans="18:20" x14ac:dyDescent="0.35">
      <c r="R89" s="41">
        <v>200</v>
      </c>
      <c r="S89" s="47">
        <v>1.6240000000000001</v>
      </c>
      <c r="T89" s="25">
        <v>155</v>
      </c>
    </row>
    <row r="90" spans="18:20" x14ac:dyDescent="0.35">
      <c r="R90" s="41">
        <v>0.21</v>
      </c>
      <c r="S90" s="47">
        <v>4.6920000000000002</v>
      </c>
      <c r="T90" s="25">
        <v>7722.7</v>
      </c>
    </row>
    <row r="91" spans="18:20" x14ac:dyDescent="0.35">
      <c r="R91" s="41">
        <v>1</v>
      </c>
      <c r="S91" s="47">
        <v>4.6920000000000002</v>
      </c>
      <c r="T91" s="25">
        <v>1757.6</v>
      </c>
    </row>
    <row r="92" spans="18:20" x14ac:dyDescent="0.35">
      <c r="R92" s="41">
        <v>10</v>
      </c>
      <c r="S92" s="47">
        <v>4.6920000000000002</v>
      </c>
      <c r="T92" s="25">
        <v>330.5</v>
      </c>
    </row>
    <row r="93" spans="18:20" x14ac:dyDescent="0.35">
      <c r="R93" s="41">
        <v>100</v>
      </c>
      <c r="S93" s="47">
        <v>4.6920000000000002</v>
      </c>
      <c r="T93" s="25">
        <v>187.7</v>
      </c>
    </row>
    <row r="94" spans="18:20" x14ac:dyDescent="0.35">
      <c r="R94" s="41">
        <v>200</v>
      </c>
      <c r="S94" s="47">
        <v>4.6920000000000002</v>
      </c>
      <c r="T94" s="25">
        <v>179.8</v>
      </c>
    </row>
  </sheetData>
  <mergeCells count="25">
    <mergeCell ref="Q23:Q24"/>
    <mergeCell ref="G22:G23"/>
    <mergeCell ref="N23:N24"/>
    <mergeCell ref="O23:O24"/>
    <mergeCell ref="P23:P24"/>
    <mergeCell ref="J22:L22"/>
    <mergeCell ref="H22:I23"/>
    <mergeCell ref="J23:K23"/>
    <mergeCell ref="L23:M23"/>
    <mergeCell ref="AB22:AD22"/>
    <mergeCell ref="AB23:AB24"/>
    <mergeCell ref="AC23:AC24"/>
    <mergeCell ref="AD23:AD24"/>
    <mergeCell ref="U23:U24"/>
    <mergeCell ref="Y23:Y24"/>
    <mergeCell ref="Z23:Z24"/>
    <mergeCell ref="V23:V24"/>
    <mergeCell ref="N22:V22"/>
    <mergeCell ref="AA23:AA24"/>
    <mergeCell ref="W22:AA22"/>
    <mergeCell ref="T23:T24"/>
    <mergeCell ref="W23:W24"/>
    <mergeCell ref="X23:X24"/>
    <mergeCell ref="S23:S24"/>
    <mergeCell ref="R23:R24"/>
  </mergeCells>
  <phoneticPr fontId="1"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3E7808-2204-4C69-8686-5BE74AF7E95B}">
  <dimension ref="J2:AQ167"/>
  <sheetViews>
    <sheetView topLeftCell="F1" zoomScale="70" zoomScaleNormal="70" workbookViewId="0">
      <selection activeCell="U2" sqref="U2:W3"/>
    </sheetView>
  </sheetViews>
  <sheetFormatPr defaultRowHeight="14.5" x14ac:dyDescent="0.35"/>
  <cols>
    <col min="1" max="20" width="8.7265625" style="14"/>
    <col min="21" max="21" width="14.453125" style="14" customWidth="1"/>
    <col min="22" max="22" width="12.7265625" style="14" customWidth="1"/>
    <col min="23" max="23" width="13.26953125" style="14" customWidth="1"/>
    <col min="24" max="25" width="12.453125" style="14" customWidth="1"/>
    <col min="26" max="26" width="13.08984375" style="14" customWidth="1"/>
    <col min="27" max="27" width="12.7265625" style="14" customWidth="1"/>
    <col min="28" max="28" width="16.7265625" style="14" customWidth="1"/>
    <col min="29" max="29" width="8.7265625" style="14"/>
    <col min="30" max="30" width="12.81640625" style="14" customWidth="1"/>
    <col min="31" max="31" width="20.6328125" style="14" customWidth="1"/>
    <col min="32" max="32" width="20.453125" style="14" customWidth="1"/>
    <col min="33" max="33" width="18.26953125" style="14" customWidth="1"/>
    <col min="34" max="34" width="18.81640625" style="14" customWidth="1"/>
    <col min="35" max="35" width="16.7265625" style="14" customWidth="1"/>
    <col min="36" max="36" width="10.81640625" style="14" customWidth="1"/>
    <col min="37" max="37" width="13.453125" style="14" customWidth="1"/>
    <col min="38" max="38" width="8.7265625" style="14"/>
    <col min="39" max="39" width="12.26953125" style="14" customWidth="1"/>
    <col min="40" max="40" width="12.453125" style="14" customWidth="1"/>
    <col min="41" max="41" width="22.36328125" style="14" customWidth="1"/>
    <col min="42" max="42" width="25.453125" style="14" customWidth="1"/>
    <col min="43" max="43" width="29.36328125" style="14" customWidth="1"/>
    <col min="44" max="16384" width="8.7265625" style="14"/>
  </cols>
  <sheetData>
    <row r="2" spans="10:43" x14ac:dyDescent="0.35">
      <c r="U2" s="132" t="s">
        <v>265</v>
      </c>
      <c r="V2" s="132"/>
      <c r="W2" s="132"/>
    </row>
    <row r="3" spans="10:43" ht="14.5" customHeight="1" x14ac:dyDescent="0.35">
      <c r="J3" s="128" t="s">
        <v>213</v>
      </c>
      <c r="K3" s="128"/>
      <c r="L3" s="128"/>
      <c r="M3" s="128"/>
      <c r="N3" s="128"/>
      <c r="U3" s="132"/>
      <c r="V3" s="132"/>
      <c r="W3" s="132"/>
      <c r="X3"/>
      <c r="Y3"/>
      <c r="Z3"/>
      <c r="AA3"/>
      <c r="AB3"/>
      <c r="AC3"/>
      <c r="AD3"/>
      <c r="AE3"/>
      <c r="AF3"/>
      <c r="AG3"/>
    </row>
    <row r="4" spans="10:43" ht="14.5" customHeight="1" x14ac:dyDescent="0.35">
      <c r="J4" s="128"/>
      <c r="K4" s="128"/>
      <c r="L4" s="128"/>
      <c r="M4" s="128"/>
      <c r="N4" s="128"/>
      <c r="U4"/>
      <c r="V4"/>
      <c r="W4"/>
      <c r="X4"/>
      <c r="Y4"/>
      <c r="Z4"/>
      <c r="AA4"/>
      <c r="AB4"/>
      <c r="AC4"/>
      <c r="AD4"/>
      <c r="AE4"/>
      <c r="AF4" s="26" t="s">
        <v>200</v>
      </c>
      <c r="AG4" s="26"/>
    </row>
    <row r="5" spans="10:43" ht="14.5" customHeight="1" x14ac:dyDescent="0.35">
      <c r="J5" s="128"/>
      <c r="K5" s="128"/>
      <c r="L5" s="128"/>
      <c r="M5" s="128"/>
      <c r="N5" s="128"/>
      <c r="U5" s="53" t="s">
        <v>153</v>
      </c>
      <c r="V5"/>
      <c r="W5" s="18" t="s">
        <v>189</v>
      </c>
      <c r="X5" s="18"/>
      <c r="Y5"/>
      <c r="Z5" s="26" t="s">
        <v>194</v>
      </c>
      <c r="AA5" s="26"/>
      <c r="AB5" s="26"/>
      <c r="AC5"/>
      <c r="AD5"/>
      <c r="AE5"/>
      <c r="AF5"/>
      <c r="AG5"/>
    </row>
    <row r="6" spans="10:43" x14ac:dyDescent="0.35">
      <c r="J6" s="128"/>
      <c r="K6" s="128"/>
      <c r="L6" s="128"/>
      <c r="M6" s="128"/>
      <c r="N6" s="128"/>
    </row>
    <row r="7" spans="10:43" x14ac:dyDescent="0.35">
      <c r="J7" s="128"/>
      <c r="K7" s="128"/>
      <c r="L7" s="128"/>
      <c r="M7" s="128"/>
      <c r="N7" s="128"/>
      <c r="U7" s="129" t="s">
        <v>40</v>
      </c>
      <c r="V7" s="129"/>
      <c r="W7" s="127" t="s">
        <v>39</v>
      </c>
      <c r="X7" s="127"/>
      <c r="Y7" s="127"/>
      <c r="Z7" s="127"/>
      <c r="AA7" s="130" t="s">
        <v>184</v>
      </c>
      <c r="AB7" s="130"/>
      <c r="AC7" s="130"/>
      <c r="AD7" s="130"/>
      <c r="AE7" s="130"/>
      <c r="AF7" s="130"/>
      <c r="AG7" s="130"/>
      <c r="AH7" s="130"/>
      <c r="AI7" s="130"/>
      <c r="AJ7" s="131" t="s">
        <v>186</v>
      </c>
      <c r="AK7" s="131"/>
      <c r="AL7" s="131"/>
      <c r="AM7" s="131"/>
      <c r="AN7" s="131"/>
      <c r="AO7" s="108" t="s">
        <v>192</v>
      </c>
      <c r="AP7" s="108"/>
      <c r="AQ7" s="108"/>
    </row>
    <row r="8" spans="10:43" x14ac:dyDescent="0.35">
      <c r="U8" s="129"/>
      <c r="V8" s="129"/>
      <c r="W8" s="125" t="s">
        <v>30</v>
      </c>
      <c r="X8" s="125"/>
      <c r="Y8" s="126" t="s">
        <v>29</v>
      </c>
      <c r="Z8" s="126"/>
      <c r="AA8" s="122" t="s">
        <v>180</v>
      </c>
      <c r="AB8" s="122" t="s">
        <v>181</v>
      </c>
      <c r="AC8" s="122" t="s">
        <v>182</v>
      </c>
      <c r="AD8" s="122" t="s">
        <v>183</v>
      </c>
      <c r="AE8" s="122" t="s">
        <v>187</v>
      </c>
      <c r="AF8" s="122" t="s">
        <v>188</v>
      </c>
      <c r="AG8" s="122" t="s">
        <v>198</v>
      </c>
      <c r="AH8" s="122" t="s">
        <v>212</v>
      </c>
      <c r="AI8" s="122" t="s">
        <v>206</v>
      </c>
      <c r="AJ8" s="112" t="s">
        <v>180</v>
      </c>
      <c r="AK8" s="112" t="s">
        <v>181</v>
      </c>
      <c r="AL8" s="112" t="s">
        <v>182</v>
      </c>
      <c r="AM8" s="112" t="s">
        <v>183</v>
      </c>
      <c r="AN8" s="112" t="s">
        <v>207</v>
      </c>
      <c r="AO8" s="109" t="s">
        <v>193</v>
      </c>
      <c r="AP8" s="109" t="s">
        <v>190</v>
      </c>
      <c r="AQ8" s="109" t="s">
        <v>191</v>
      </c>
    </row>
    <row r="9" spans="10:43" x14ac:dyDescent="0.35">
      <c r="Q9" s="14" t="s">
        <v>202</v>
      </c>
      <c r="R9" s="14" t="s">
        <v>211</v>
      </c>
      <c r="U9" s="51" t="s">
        <v>202</v>
      </c>
      <c r="V9" s="51" t="s">
        <v>211</v>
      </c>
      <c r="W9" s="25" t="s">
        <v>205</v>
      </c>
      <c r="X9" s="25" t="s">
        <v>204</v>
      </c>
      <c r="Y9" s="24" t="s">
        <v>205</v>
      </c>
      <c r="Z9" s="24" t="s">
        <v>204</v>
      </c>
      <c r="AA9" s="122"/>
      <c r="AB9" s="122"/>
      <c r="AC9" s="122"/>
      <c r="AD9" s="122"/>
      <c r="AE9" s="122"/>
      <c r="AF9" s="122"/>
      <c r="AG9" s="122"/>
      <c r="AH9" s="122"/>
      <c r="AI9" s="122"/>
      <c r="AJ9" s="112"/>
      <c r="AK9" s="112"/>
      <c r="AL9" s="112"/>
      <c r="AM9" s="112"/>
      <c r="AN9" s="112"/>
      <c r="AO9" s="109"/>
      <c r="AP9" s="109"/>
      <c r="AQ9" s="109"/>
    </row>
    <row r="10" spans="10:43" x14ac:dyDescent="0.35">
      <c r="Q10" s="14">
        <v>0.01</v>
      </c>
      <c r="R10" s="14">
        <v>5.0000000000000001E-3</v>
      </c>
      <c r="U10" s="51">
        <v>0.01</v>
      </c>
      <c r="V10" s="51">
        <v>5.0000000000000001E-3</v>
      </c>
      <c r="W10" s="54">
        <v>18397.2</v>
      </c>
      <c r="X10" s="54">
        <f>W10/0.3048</f>
        <v>60358.267716535433</v>
      </c>
      <c r="Y10" s="55">
        <v>12198.3</v>
      </c>
      <c r="Z10" s="55">
        <f>Y10/0.3048</f>
        <v>40020.669291338578</v>
      </c>
      <c r="AA10" s="48">
        <v>19589.689999999999</v>
      </c>
      <c r="AB10" s="48">
        <v>2089.92</v>
      </c>
      <c r="AC10" s="46">
        <v>0</v>
      </c>
      <c r="AD10" s="49">
        <v>25000</v>
      </c>
      <c r="AE10" s="52">
        <v>2703048</v>
      </c>
      <c r="AF10" s="49">
        <v>55000</v>
      </c>
      <c r="AG10" s="52">
        <v>257446.11</v>
      </c>
      <c r="AH10" s="52">
        <v>1824721.58</v>
      </c>
      <c r="AI10" s="52">
        <f t="shared" ref="AI10:AI79" si="0">AA10+AB10+AC10+AD10+AE10+AF10-AG10-AH10</f>
        <v>722559.91999999993</v>
      </c>
      <c r="AJ10" s="48">
        <v>877.78</v>
      </c>
      <c r="AK10" s="48">
        <v>146.30000000000001</v>
      </c>
      <c r="AL10" s="46">
        <v>0</v>
      </c>
      <c r="AM10" s="49">
        <v>1000</v>
      </c>
      <c r="AN10" s="48">
        <v>2024.08</v>
      </c>
      <c r="AO10" s="48">
        <v>2024.08</v>
      </c>
      <c r="AP10" s="48">
        <v>7.31</v>
      </c>
      <c r="AQ10" s="48">
        <v>182.87</v>
      </c>
    </row>
    <row r="11" spans="10:43" x14ac:dyDescent="0.35">
      <c r="Q11" s="14">
        <v>0.1</v>
      </c>
      <c r="R11" s="14">
        <v>8.0000000000000002E-3</v>
      </c>
      <c r="U11" s="51">
        <v>0.01</v>
      </c>
      <c r="V11" s="51">
        <v>8.0000000000000002E-3</v>
      </c>
      <c r="W11" s="54">
        <v>20286.8</v>
      </c>
      <c r="X11" s="54">
        <f t="shared" ref="X11:X80" si="1">W11/0.3048</f>
        <v>66557.742782152229</v>
      </c>
      <c r="Y11" s="55">
        <v>14995.3</v>
      </c>
      <c r="Z11" s="55">
        <f>Y11/0.3048</f>
        <v>49197.178477690286</v>
      </c>
      <c r="AA11" s="48">
        <v>19589.689999999999</v>
      </c>
      <c r="AB11" s="48">
        <v>2089.92</v>
      </c>
      <c r="AC11" s="46">
        <v>0</v>
      </c>
      <c r="AD11" s="49">
        <v>25000</v>
      </c>
      <c r="AE11" s="52">
        <v>2980689</v>
      </c>
      <c r="AF11" s="49">
        <v>55000</v>
      </c>
      <c r="AG11" s="52">
        <v>283362.12</v>
      </c>
      <c r="AH11" s="52">
        <v>2012146.11</v>
      </c>
      <c r="AI11" s="52">
        <f t="shared" si="0"/>
        <v>786860.37999999966</v>
      </c>
      <c r="AJ11" s="48">
        <v>877.78</v>
      </c>
      <c r="AK11" s="48">
        <v>146.30000000000001</v>
      </c>
      <c r="AL11" s="46">
        <v>0</v>
      </c>
      <c r="AM11" s="49">
        <v>1000</v>
      </c>
      <c r="AN11" s="48">
        <v>2024.08</v>
      </c>
      <c r="AO11" s="48">
        <v>2024.08</v>
      </c>
      <c r="AP11" s="48">
        <v>7.31</v>
      </c>
      <c r="AQ11" s="48">
        <v>182.87</v>
      </c>
    </row>
    <row r="12" spans="10:43" x14ac:dyDescent="0.35">
      <c r="Q12" s="14">
        <v>0.2</v>
      </c>
      <c r="R12" s="14">
        <v>0.01</v>
      </c>
      <c r="U12" s="51">
        <v>0.01</v>
      </c>
      <c r="V12" s="51">
        <v>0.01</v>
      </c>
      <c r="W12" s="54">
        <v>21285.5</v>
      </c>
      <c r="X12" s="54">
        <f t="shared" si="1"/>
        <v>69834.317585301833</v>
      </c>
      <c r="Y12" s="55">
        <v>16423.5</v>
      </c>
      <c r="Z12" s="55">
        <f>Y12/0.3048</f>
        <v>53882.874015748028</v>
      </c>
      <c r="AA12" s="48">
        <v>19589.689999999999</v>
      </c>
      <c r="AB12" s="48">
        <v>2089.92</v>
      </c>
      <c r="AC12" s="46">
        <v>0</v>
      </c>
      <c r="AD12" s="49">
        <v>25000</v>
      </c>
      <c r="AE12" s="52">
        <v>3127428</v>
      </c>
      <c r="AF12" s="49">
        <v>55000</v>
      </c>
      <c r="AG12" s="52">
        <v>297059.26</v>
      </c>
      <c r="AH12" s="52">
        <v>2111203.85</v>
      </c>
      <c r="AI12" s="52">
        <f t="shared" si="0"/>
        <v>820844.49999999953</v>
      </c>
      <c r="AJ12" s="48">
        <v>877.78</v>
      </c>
      <c r="AK12" s="48">
        <v>146.30000000000001</v>
      </c>
      <c r="AL12" s="46">
        <v>0</v>
      </c>
      <c r="AM12" s="49">
        <v>1000</v>
      </c>
      <c r="AN12" s="48">
        <v>2024.08</v>
      </c>
      <c r="AO12" s="48">
        <v>2024.08</v>
      </c>
      <c r="AP12" s="48">
        <v>7.31</v>
      </c>
      <c r="AQ12" s="48">
        <v>182.87</v>
      </c>
    </row>
    <row r="13" spans="10:43" x14ac:dyDescent="0.35">
      <c r="Q13" s="14">
        <v>0.5</v>
      </c>
      <c r="R13" s="14">
        <v>0.02</v>
      </c>
      <c r="U13" s="51">
        <v>0.01</v>
      </c>
      <c r="V13" s="51">
        <v>0.02</v>
      </c>
      <c r="W13" s="54">
        <v>25425.599999999999</v>
      </c>
      <c r="X13" s="54">
        <f t="shared" si="1"/>
        <v>83417.32283464566</v>
      </c>
      <c r="Y13" s="55">
        <v>22445.3</v>
      </c>
      <c r="Z13" s="55">
        <f t="shared" ref="Z13:Z80" si="2">Y13/0.3048</f>
        <v>73639.43569553805</v>
      </c>
      <c r="AA13" s="48">
        <v>19589.689999999999</v>
      </c>
      <c r="AB13" s="48">
        <v>2089.92</v>
      </c>
      <c r="AC13" s="46">
        <v>0</v>
      </c>
      <c r="AD13" s="49">
        <v>25000</v>
      </c>
      <c r="AE13" s="52">
        <v>3735721.5</v>
      </c>
      <c r="AF13" s="49">
        <v>55000</v>
      </c>
      <c r="AG13" s="52">
        <v>353839.56</v>
      </c>
      <c r="AH13" s="52">
        <v>2521838.91</v>
      </c>
      <c r="AI13" s="52">
        <f t="shared" si="0"/>
        <v>961722.63999999966</v>
      </c>
      <c r="AJ13" s="48">
        <v>877.78</v>
      </c>
      <c r="AK13" s="48">
        <v>146.30000000000001</v>
      </c>
      <c r="AL13" s="46">
        <v>0</v>
      </c>
      <c r="AM13" s="49">
        <v>1000</v>
      </c>
      <c r="AN13" s="48">
        <v>2024.08</v>
      </c>
      <c r="AO13" s="48">
        <v>2024.08</v>
      </c>
      <c r="AP13" s="48">
        <v>7.31</v>
      </c>
      <c r="AQ13" s="48">
        <v>182.87</v>
      </c>
    </row>
    <row r="14" spans="10:43" x14ac:dyDescent="0.35">
      <c r="Q14" s="14">
        <v>1</v>
      </c>
      <c r="R14" s="14">
        <v>0.05</v>
      </c>
      <c r="U14" s="51">
        <v>0.01</v>
      </c>
      <c r="V14" s="51">
        <v>0.05</v>
      </c>
      <c r="W14" s="54">
        <v>34622.5</v>
      </c>
      <c r="X14" s="54">
        <f t="shared" si="1"/>
        <v>113590.87926509186</v>
      </c>
      <c r="Y14" s="55">
        <v>38718.5</v>
      </c>
      <c r="Z14" s="55">
        <f t="shared" si="2"/>
        <v>127029.19947506562</v>
      </c>
      <c r="AA14" s="48">
        <v>19589.689999999999</v>
      </c>
      <c r="AB14" s="48">
        <v>2089.92</v>
      </c>
      <c r="AC14" s="46">
        <v>0</v>
      </c>
      <c r="AD14" s="49">
        <v>25000</v>
      </c>
      <c r="AE14" s="52">
        <v>5688805.5</v>
      </c>
      <c r="AF14" s="49">
        <v>55000</v>
      </c>
      <c r="AG14" s="52">
        <v>536147.43999999994</v>
      </c>
      <c r="AH14" s="52">
        <v>3840289.23</v>
      </c>
      <c r="AI14" s="52">
        <f>AA14+AB14+AC14+AD14+AE14+AF14-AG14-AH14</f>
        <v>1414048.44</v>
      </c>
      <c r="AJ14" s="48">
        <v>877.78</v>
      </c>
      <c r="AK14" s="48">
        <v>146.30000000000001</v>
      </c>
      <c r="AL14" s="46">
        <v>0</v>
      </c>
      <c r="AM14" s="49">
        <v>1000</v>
      </c>
      <c r="AN14" s="48">
        <v>2024.08</v>
      </c>
      <c r="AO14" s="48">
        <v>2024.08</v>
      </c>
      <c r="AP14" s="48">
        <v>7.31</v>
      </c>
      <c r="AQ14" s="48">
        <v>182.87</v>
      </c>
    </row>
    <row r="15" spans="10:43" x14ac:dyDescent="0.35">
      <c r="Q15" s="14">
        <v>2</v>
      </c>
      <c r="R15" s="14">
        <v>0.1</v>
      </c>
      <c r="U15" s="51">
        <v>0.01</v>
      </c>
      <c r="V15" s="51">
        <v>0.1</v>
      </c>
      <c r="W15" s="54">
        <v>45139.8</v>
      </c>
      <c r="X15" s="54">
        <f t="shared" si="1"/>
        <v>148096.4566929134</v>
      </c>
      <c r="Y15" s="55">
        <v>66522.600000000006</v>
      </c>
      <c r="Z15" s="55">
        <f t="shared" si="2"/>
        <v>218250</v>
      </c>
      <c r="AA15" s="48">
        <v>19589.689999999999</v>
      </c>
      <c r="AB15" s="48">
        <v>2089.92</v>
      </c>
      <c r="AC15" s="46">
        <v>0</v>
      </c>
      <c r="AD15" s="49">
        <v>25000</v>
      </c>
      <c r="AE15" s="52">
        <v>9773986.5</v>
      </c>
      <c r="AF15" s="49">
        <v>55000</v>
      </c>
      <c r="AG15" s="52">
        <v>917472.91</v>
      </c>
      <c r="AH15" s="52">
        <v>6598034.5300000003</v>
      </c>
      <c r="AI15" s="52">
        <f t="shared" si="0"/>
        <v>2360158.669999999</v>
      </c>
      <c r="AJ15" s="48">
        <v>877.78</v>
      </c>
      <c r="AK15" s="48">
        <v>146.30000000000001</v>
      </c>
      <c r="AL15" s="46">
        <v>0</v>
      </c>
      <c r="AM15" s="49">
        <v>1000</v>
      </c>
      <c r="AN15" s="48">
        <v>2024.08</v>
      </c>
      <c r="AO15" s="48">
        <v>2024.08</v>
      </c>
      <c r="AP15" s="48">
        <v>7.31</v>
      </c>
      <c r="AQ15" s="48">
        <v>182.87</v>
      </c>
    </row>
    <row r="16" spans="10:43" x14ac:dyDescent="0.35">
      <c r="U16" s="51">
        <v>0.01</v>
      </c>
      <c r="V16" s="51">
        <v>0.2</v>
      </c>
      <c r="W16" s="54">
        <v>59898.8</v>
      </c>
      <c r="X16" s="54">
        <f t="shared" si="1"/>
        <v>196518.37270341208</v>
      </c>
      <c r="Y16" s="55">
        <v>129606.7</v>
      </c>
      <c r="Z16" s="55">
        <f t="shared" si="2"/>
        <v>425218.83202099736</v>
      </c>
      <c r="AA16" s="48">
        <v>19589.689999999999</v>
      </c>
      <c r="AB16" s="48">
        <v>2089.92</v>
      </c>
      <c r="AC16" s="46">
        <v>0</v>
      </c>
      <c r="AD16" s="49">
        <v>25000</v>
      </c>
      <c r="AE16" s="52">
        <v>19042777.5</v>
      </c>
      <c r="AF16" s="49">
        <v>55000</v>
      </c>
      <c r="AG16" s="52">
        <v>1782655.16</v>
      </c>
      <c r="AH16" s="52">
        <v>12855031.42</v>
      </c>
      <c r="AI16" s="52">
        <f t="shared" ref="AI16" si="3">AA16+AB16+AC16+AD16+AE16+AF16-AG16-AH16</f>
        <v>4506770.5299999993</v>
      </c>
      <c r="AJ16" s="48">
        <v>877.78</v>
      </c>
      <c r="AK16" s="48">
        <v>146.30000000000001</v>
      </c>
      <c r="AL16" s="46">
        <v>0</v>
      </c>
      <c r="AM16" s="49">
        <v>1000</v>
      </c>
      <c r="AN16" s="48">
        <v>2024.08</v>
      </c>
      <c r="AO16" s="48">
        <v>2024.08</v>
      </c>
      <c r="AP16" s="48">
        <v>7.31</v>
      </c>
      <c r="AQ16" s="48">
        <v>182.87</v>
      </c>
    </row>
    <row r="17" spans="17:43" x14ac:dyDescent="0.35">
      <c r="Q17" s="14">
        <v>5</v>
      </c>
      <c r="R17" s="14">
        <v>0.5</v>
      </c>
      <c r="U17" s="51">
        <v>0.01</v>
      </c>
      <c r="V17" s="51">
        <v>0.5</v>
      </c>
      <c r="W17" s="54">
        <v>84564.7</v>
      </c>
      <c r="X17" s="54">
        <f t="shared" si="1"/>
        <v>277443.24146981625</v>
      </c>
      <c r="Y17" s="55">
        <v>563747.19999999995</v>
      </c>
      <c r="Z17" s="55">
        <f t="shared" si="2"/>
        <v>1849564.3044619421</v>
      </c>
      <c r="AA17" s="48">
        <v>19589.689999999999</v>
      </c>
      <c r="AB17" s="48">
        <v>2089.92</v>
      </c>
      <c r="AC17" s="46">
        <v>0</v>
      </c>
      <c r="AD17" s="49">
        <v>25000</v>
      </c>
      <c r="AE17" s="52">
        <v>82829898</v>
      </c>
      <c r="AF17" s="49">
        <v>55000</v>
      </c>
      <c r="AG17" s="52">
        <v>7736774.1500000004</v>
      </c>
      <c r="AH17" s="52">
        <v>5915212</v>
      </c>
      <c r="AI17" s="52">
        <f t="shared" si="0"/>
        <v>69279591.459999993</v>
      </c>
      <c r="AJ17" s="48">
        <v>877.78</v>
      </c>
      <c r="AK17" s="48">
        <v>146.30000000000001</v>
      </c>
      <c r="AL17" s="46">
        <v>0</v>
      </c>
      <c r="AM17" s="49">
        <v>1000</v>
      </c>
      <c r="AN17" s="48">
        <v>2024.08</v>
      </c>
      <c r="AO17" s="48">
        <v>2024.08</v>
      </c>
      <c r="AP17" s="48">
        <v>7.31</v>
      </c>
      <c r="AQ17" s="48">
        <v>182.87</v>
      </c>
    </row>
    <row r="18" spans="17:43" x14ac:dyDescent="0.35">
      <c r="Q18" s="14">
        <v>10</v>
      </c>
      <c r="R18" s="14">
        <v>1</v>
      </c>
      <c r="U18" s="51">
        <v>0.01</v>
      </c>
      <c r="V18" s="51">
        <v>1</v>
      </c>
      <c r="W18" s="54">
        <v>106280.2</v>
      </c>
      <c r="X18" s="54">
        <f t="shared" si="1"/>
        <v>348688.32020997372</v>
      </c>
      <c r="Y18" s="55">
        <v>0</v>
      </c>
      <c r="Z18" s="55">
        <f t="shared" si="2"/>
        <v>0</v>
      </c>
      <c r="AA18" s="48">
        <v>19589.689999999999</v>
      </c>
      <c r="AB18" s="48">
        <v>2089.92</v>
      </c>
      <c r="AC18" s="46">
        <v>0</v>
      </c>
      <c r="AD18" s="49">
        <v>25000</v>
      </c>
      <c r="AE18" s="52">
        <v>15615471</v>
      </c>
      <c r="AF18" s="49">
        <v>55000</v>
      </c>
      <c r="AG18" s="52">
        <v>1462738.06</v>
      </c>
      <c r="AH18" s="52">
        <v>10541391.359999999</v>
      </c>
      <c r="AI18" s="52">
        <f t="shared" si="0"/>
        <v>3713021.1899999995</v>
      </c>
      <c r="AJ18" s="48">
        <v>877.78</v>
      </c>
      <c r="AK18" s="48">
        <v>146.30000000000001</v>
      </c>
      <c r="AL18" s="46">
        <v>0</v>
      </c>
      <c r="AM18" s="49">
        <v>1000</v>
      </c>
      <c r="AN18" s="48">
        <v>2024.08</v>
      </c>
      <c r="AO18" s="48">
        <v>2024.08</v>
      </c>
      <c r="AP18" s="48">
        <v>7.31</v>
      </c>
      <c r="AQ18" s="48">
        <v>182.87</v>
      </c>
    </row>
    <row r="19" spans="17:43" x14ac:dyDescent="0.35">
      <c r="Q19" s="14">
        <v>20</v>
      </c>
      <c r="R19" s="14">
        <v>2</v>
      </c>
      <c r="U19" s="51">
        <v>0.01</v>
      </c>
      <c r="V19" s="51">
        <v>2</v>
      </c>
      <c r="W19" s="54">
        <v>129531.2</v>
      </c>
      <c r="X19" s="54">
        <f t="shared" si="1"/>
        <v>424971.12860892387</v>
      </c>
      <c r="Y19" s="55">
        <v>0</v>
      </c>
      <c r="Z19" s="55">
        <f t="shared" si="2"/>
        <v>0</v>
      </c>
      <c r="AA19" s="48">
        <v>19589.689999999999</v>
      </c>
      <c r="AB19" s="48">
        <v>2089.92</v>
      </c>
      <c r="AC19" s="46">
        <v>0</v>
      </c>
      <c r="AD19" s="49">
        <v>25000</v>
      </c>
      <c r="AE19" s="52">
        <v>19031682</v>
      </c>
      <c r="AF19" s="49">
        <v>55000</v>
      </c>
      <c r="AG19" s="52">
        <v>1781619.47</v>
      </c>
      <c r="AH19" s="52">
        <v>12847541.279999999</v>
      </c>
      <c r="AI19" s="52">
        <f t="shared" si="0"/>
        <v>4504200.8600000013</v>
      </c>
      <c r="AJ19" s="48">
        <v>877.78</v>
      </c>
      <c r="AK19" s="48">
        <v>146.30000000000001</v>
      </c>
      <c r="AL19" s="46">
        <v>0</v>
      </c>
      <c r="AM19" s="49">
        <v>1000</v>
      </c>
      <c r="AN19" s="48">
        <v>2024.08</v>
      </c>
      <c r="AO19" s="48">
        <v>2024.08</v>
      </c>
      <c r="AP19" s="48">
        <v>7.31</v>
      </c>
      <c r="AQ19" s="48">
        <v>182.87</v>
      </c>
    </row>
    <row r="20" spans="17:43" x14ac:dyDescent="0.35">
      <c r="Q20" s="14">
        <v>50</v>
      </c>
      <c r="R20" s="14">
        <v>5</v>
      </c>
      <c r="U20" s="51">
        <v>0.01</v>
      </c>
      <c r="V20" s="51">
        <v>5</v>
      </c>
      <c r="W20" s="54">
        <v>160903.20000000001</v>
      </c>
      <c r="X20" s="54">
        <f t="shared" si="1"/>
        <v>527897.63779527566</v>
      </c>
      <c r="Y20" s="55">
        <v>0</v>
      </c>
      <c r="Z20" s="55">
        <f t="shared" si="2"/>
        <v>0</v>
      </c>
      <c r="AA20" s="48">
        <v>19589.689999999999</v>
      </c>
      <c r="AB20" s="48">
        <v>2089.92</v>
      </c>
      <c r="AC20" s="46">
        <v>0</v>
      </c>
      <c r="AD20" s="49">
        <v>25000</v>
      </c>
      <c r="AE20" s="52">
        <v>23641089</v>
      </c>
      <c r="AF20" s="49">
        <v>55000</v>
      </c>
      <c r="AG20" s="52">
        <v>2211878.08</v>
      </c>
      <c r="AH20" s="52">
        <v>15959170.970000001</v>
      </c>
      <c r="AI20" s="52">
        <f t="shared" si="0"/>
        <v>5571719.5600000005</v>
      </c>
      <c r="AJ20" s="48">
        <v>877.78</v>
      </c>
      <c r="AK20" s="48">
        <v>146.30000000000001</v>
      </c>
      <c r="AL20" s="46">
        <v>0</v>
      </c>
      <c r="AM20" s="49">
        <v>1000</v>
      </c>
      <c r="AN20" s="48">
        <v>2024.08</v>
      </c>
      <c r="AO20" s="48">
        <v>2024.08</v>
      </c>
      <c r="AP20" s="48">
        <v>7.31</v>
      </c>
      <c r="AQ20" s="48">
        <v>182.87</v>
      </c>
    </row>
    <row r="21" spans="17:43" x14ac:dyDescent="0.35">
      <c r="Q21" s="14">
        <v>100</v>
      </c>
      <c r="R21" s="14">
        <v>10</v>
      </c>
      <c r="U21" s="51">
        <v>0.01</v>
      </c>
      <c r="V21" s="51">
        <v>10</v>
      </c>
      <c r="W21" s="54">
        <v>184168.5</v>
      </c>
      <c r="X21" s="54">
        <f t="shared" si="1"/>
        <v>604227.36220472434</v>
      </c>
      <c r="Y21" s="55">
        <v>0</v>
      </c>
      <c r="Z21" s="55">
        <f t="shared" si="2"/>
        <v>0</v>
      </c>
      <c r="AA21" s="48">
        <v>19589.689999999999</v>
      </c>
      <c r="AB21" s="48">
        <v>2089.92</v>
      </c>
      <c r="AC21" s="46">
        <v>0</v>
      </c>
      <c r="AD21" s="49">
        <v>25000</v>
      </c>
      <c r="AE21" s="52">
        <v>27059400</v>
      </c>
      <c r="AF21" s="49">
        <v>55000</v>
      </c>
      <c r="AG21" s="52">
        <v>2530955.5099999998</v>
      </c>
      <c r="AH21" s="52">
        <v>18266738.510000002</v>
      </c>
      <c r="AI21" s="52">
        <f t="shared" si="0"/>
        <v>6363385.5899999999</v>
      </c>
      <c r="AJ21" s="48">
        <v>877.78</v>
      </c>
      <c r="AK21" s="48">
        <v>146.30000000000001</v>
      </c>
      <c r="AL21" s="46">
        <v>0</v>
      </c>
      <c r="AM21" s="49">
        <v>1000</v>
      </c>
      <c r="AN21" s="48">
        <v>2024.08</v>
      </c>
      <c r="AO21" s="48">
        <v>2024.08</v>
      </c>
      <c r="AP21" s="48">
        <v>7.31</v>
      </c>
      <c r="AQ21" s="48">
        <v>182.87</v>
      </c>
    </row>
    <row r="22" spans="17:43" x14ac:dyDescent="0.35">
      <c r="Q22" s="14">
        <v>200</v>
      </c>
      <c r="U22" s="51">
        <v>0.1</v>
      </c>
      <c r="V22" s="51">
        <v>5.0000000000000001E-3</v>
      </c>
      <c r="W22" s="54">
        <v>1893.3</v>
      </c>
      <c r="X22" s="54">
        <f t="shared" si="1"/>
        <v>6211.6141732283459</v>
      </c>
      <c r="Y22" s="55">
        <v>1285.7</v>
      </c>
      <c r="Z22" s="55">
        <f t="shared" si="2"/>
        <v>4218.1758530183724</v>
      </c>
      <c r="AA22" s="48">
        <v>19589.689999999999</v>
      </c>
      <c r="AB22" s="48">
        <v>2089.92</v>
      </c>
      <c r="AC22" s="46">
        <v>0</v>
      </c>
      <c r="AD22" s="49">
        <v>25000</v>
      </c>
      <c r="AE22" s="52">
        <v>278172</v>
      </c>
      <c r="AF22" s="49">
        <v>55000</v>
      </c>
      <c r="AG22" s="52">
        <v>31099.47</v>
      </c>
      <c r="AH22" s="52">
        <v>187783</v>
      </c>
      <c r="AI22" s="52">
        <f t="shared" si="0"/>
        <v>160969.14000000001</v>
      </c>
      <c r="AJ22" s="48">
        <v>877.78</v>
      </c>
      <c r="AK22" s="48">
        <v>146.30000000000001</v>
      </c>
      <c r="AL22" s="46">
        <v>0</v>
      </c>
      <c r="AM22" s="49">
        <v>1000</v>
      </c>
      <c r="AN22" s="48">
        <v>2024.08</v>
      </c>
      <c r="AO22" s="48">
        <v>2024.08</v>
      </c>
      <c r="AP22" s="48">
        <v>7.31</v>
      </c>
      <c r="AQ22" s="48">
        <v>182.87</v>
      </c>
    </row>
    <row r="23" spans="17:43" x14ac:dyDescent="0.35">
      <c r="Q23" s="14">
        <v>500</v>
      </c>
      <c r="U23" s="51">
        <v>0.1</v>
      </c>
      <c r="V23" s="51">
        <v>8.0000000000000002E-3</v>
      </c>
      <c r="W23" s="54">
        <v>2081.1999999999998</v>
      </c>
      <c r="X23" s="54">
        <f t="shared" si="1"/>
        <v>6828.0839895013114</v>
      </c>
      <c r="Y23" s="55">
        <v>1563.1</v>
      </c>
      <c r="Z23" s="55">
        <f t="shared" si="2"/>
        <v>5128.2808398950128</v>
      </c>
      <c r="AA23" s="48">
        <v>19589.689999999999</v>
      </c>
      <c r="AB23" s="48">
        <v>2089.92</v>
      </c>
      <c r="AC23" s="46">
        <v>0</v>
      </c>
      <c r="AD23" s="49">
        <v>25000</v>
      </c>
      <c r="AE23" s="52">
        <v>305781</v>
      </c>
      <c r="AF23" s="49">
        <v>55000</v>
      </c>
      <c r="AG23" s="52">
        <v>33676.589999999997</v>
      </c>
      <c r="AH23" s="52">
        <v>206420.75</v>
      </c>
      <c r="AI23" s="52">
        <f t="shared" si="0"/>
        <v>167363.27000000002</v>
      </c>
      <c r="AJ23" s="48">
        <v>877.78</v>
      </c>
      <c r="AK23" s="48">
        <v>146.30000000000001</v>
      </c>
      <c r="AL23" s="46">
        <v>0</v>
      </c>
      <c r="AM23" s="49">
        <v>1000</v>
      </c>
      <c r="AN23" s="48">
        <v>2024.08</v>
      </c>
      <c r="AO23" s="48">
        <v>2024.08</v>
      </c>
      <c r="AP23" s="48">
        <v>7.31</v>
      </c>
      <c r="AQ23" s="48">
        <v>182.87</v>
      </c>
    </row>
    <row r="24" spans="17:43" x14ac:dyDescent="0.35">
      <c r="U24" s="51">
        <v>0.1</v>
      </c>
      <c r="V24" s="51">
        <v>0.01</v>
      </c>
      <c r="W24" s="54">
        <v>2180.9</v>
      </c>
      <c r="X24" s="54">
        <f t="shared" si="1"/>
        <v>7155.1837270341202</v>
      </c>
      <c r="Y24" s="55">
        <v>1705.5</v>
      </c>
      <c r="Z24" s="55">
        <f t="shared" si="2"/>
        <v>5595.4724409448818</v>
      </c>
      <c r="AA24" s="48">
        <v>19589.689999999999</v>
      </c>
      <c r="AB24" s="48">
        <v>2089.92</v>
      </c>
      <c r="AC24" s="46">
        <v>0</v>
      </c>
      <c r="AD24" s="49">
        <v>25000</v>
      </c>
      <c r="AE24" s="52">
        <v>320428.5</v>
      </c>
      <c r="AF24" s="49">
        <v>55000</v>
      </c>
      <c r="AG24" s="52">
        <v>35043.839999999997</v>
      </c>
      <c r="AH24" s="52">
        <v>216308.7</v>
      </c>
      <c r="AI24" s="52">
        <f t="shared" si="0"/>
        <v>170755.57</v>
      </c>
      <c r="AJ24" s="48">
        <v>877.78</v>
      </c>
      <c r="AK24" s="48">
        <v>146.30000000000001</v>
      </c>
      <c r="AL24" s="46">
        <v>0</v>
      </c>
      <c r="AM24" s="49">
        <v>1000</v>
      </c>
      <c r="AN24" s="48">
        <v>2024.08</v>
      </c>
      <c r="AO24" s="48">
        <v>2024.08</v>
      </c>
      <c r="AP24" s="48">
        <v>7.31</v>
      </c>
      <c r="AQ24" s="48">
        <v>182.87</v>
      </c>
    </row>
    <row r="25" spans="17:43" x14ac:dyDescent="0.35">
      <c r="U25" s="51">
        <v>0.1</v>
      </c>
      <c r="V25" s="51">
        <v>0.02</v>
      </c>
      <c r="W25" s="54">
        <v>2596.6</v>
      </c>
      <c r="X25" s="54">
        <f t="shared" si="1"/>
        <v>8519.0288713910759</v>
      </c>
      <c r="Y25" s="55">
        <v>2311.6</v>
      </c>
      <c r="Z25" s="55">
        <f t="shared" si="2"/>
        <v>7583.9895013123351</v>
      </c>
      <c r="AA25" s="48">
        <v>19589.689999999999</v>
      </c>
      <c r="AB25" s="48">
        <v>2089.92</v>
      </c>
      <c r="AC25" s="46">
        <v>0</v>
      </c>
      <c r="AD25" s="49">
        <v>25000</v>
      </c>
      <c r="AE25" s="52">
        <v>381511.5</v>
      </c>
      <c r="AF25" s="49">
        <v>55000</v>
      </c>
      <c r="AG25" s="52">
        <v>40745.550000000003</v>
      </c>
      <c r="AH25" s="52">
        <v>257543.43</v>
      </c>
      <c r="AI25" s="52">
        <f t="shared" si="0"/>
        <v>184902.13</v>
      </c>
      <c r="AJ25" s="48">
        <v>877.78</v>
      </c>
      <c r="AK25" s="48">
        <v>146.30000000000001</v>
      </c>
      <c r="AL25" s="46">
        <v>0</v>
      </c>
      <c r="AM25" s="49">
        <v>1000</v>
      </c>
      <c r="AN25" s="48">
        <v>2024.08</v>
      </c>
      <c r="AO25" s="48">
        <v>2024.08</v>
      </c>
      <c r="AP25" s="48">
        <v>7.31</v>
      </c>
      <c r="AQ25" s="48">
        <v>182.87</v>
      </c>
    </row>
    <row r="26" spans="17:43" x14ac:dyDescent="0.35">
      <c r="U26" s="51">
        <v>0.1</v>
      </c>
      <c r="V26" s="51">
        <v>0.05</v>
      </c>
      <c r="W26" s="54">
        <v>3524.7</v>
      </c>
      <c r="X26" s="54">
        <f t="shared" si="1"/>
        <v>11563.976377952755</v>
      </c>
      <c r="Y26" s="55">
        <v>3961.3</v>
      </c>
      <c r="Z26" s="55">
        <f t="shared" si="2"/>
        <v>12996.391076115486</v>
      </c>
      <c r="AA26" s="48">
        <v>19589.689999999999</v>
      </c>
      <c r="AB26" s="48">
        <v>2089.92</v>
      </c>
      <c r="AC26" s="46">
        <v>0</v>
      </c>
      <c r="AD26" s="49">
        <v>25000</v>
      </c>
      <c r="AE26" s="52">
        <v>582027</v>
      </c>
      <c r="AF26" s="49">
        <v>55000</v>
      </c>
      <c r="AG26" s="52">
        <v>59462.39</v>
      </c>
      <c r="AH26" s="52">
        <v>392903.58</v>
      </c>
      <c r="AI26" s="52">
        <f t="shared" si="0"/>
        <v>231340.63999999996</v>
      </c>
      <c r="AJ26" s="48">
        <v>877.78</v>
      </c>
      <c r="AK26" s="48">
        <v>146.30000000000001</v>
      </c>
      <c r="AL26" s="46">
        <v>0</v>
      </c>
      <c r="AM26" s="49">
        <v>1000</v>
      </c>
      <c r="AN26" s="48">
        <v>2024.08</v>
      </c>
      <c r="AO26" s="48">
        <v>2024.08</v>
      </c>
      <c r="AP26" s="48">
        <v>7.31</v>
      </c>
      <c r="AQ26" s="48">
        <v>182.87</v>
      </c>
    </row>
    <row r="27" spans="17:43" x14ac:dyDescent="0.35">
      <c r="U27" s="51">
        <v>0.1</v>
      </c>
      <c r="V27" s="51">
        <v>0.1</v>
      </c>
      <c r="W27" s="54">
        <v>4587</v>
      </c>
      <c r="X27" s="54">
        <f t="shared" si="1"/>
        <v>15049.212598425196</v>
      </c>
      <c r="Y27" s="55">
        <v>6782.3</v>
      </c>
      <c r="Z27" s="55">
        <f t="shared" si="2"/>
        <v>22251.640419947507</v>
      </c>
      <c r="AA27" s="48">
        <v>19589.689999999999</v>
      </c>
      <c r="AB27" s="48">
        <v>2089.92</v>
      </c>
      <c r="AC27" s="46">
        <v>0</v>
      </c>
      <c r="AD27" s="49">
        <v>25000</v>
      </c>
      <c r="AE27" s="52">
        <v>996499.5</v>
      </c>
      <c r="AF27" s="49">
        <v>55000</v>
      </c>
      <c r="AG27" s="52">
        <v>98150.74</v>
      </c>
      <c r="AH27" s="52">
        <v>672697.69</v>
      </c>
      <c r="AI27" s="52">
        <f t="shared" si="0"/>
        <v>327330.67999999993</v>
      </c>
      <c r="AJ27" s="48">
        <v>877.78</v>
      </c>
      <c r="AK27" s="48">
        <v>146.30000000000001</v>
      </c>
      <c r="AL27" s="46">
        <v>0</v>
      </c>
      <c r="AM27" s="49">
        <v>1000</v>
      </c>
      <c r="AN27" s="48">
        <v>2024.08</v>
      </c>
      <c r="AO27" s="48">
        <v>2024.08</v>
      </c>
      <c r="AP27" s="48">
        <v>7.31</v>
      </c>
      <c r="AQ27" s="48">
        <v>182.87</v>
      </c>
    </row>
    <row r="28" spans="17:43" x14ac:dyDescent="0.35">
      <c r="U28" s="51">
        <v>0.1</v>
      </c>
      <c r="V28" s="51">
        <v>0.2</v>
      </c>
      <c r="W28" s="54">
        <v>6076.4</v>
      </c>
      <c r="X28" s="54">
        <f t="shared" si="1"/>
        <v>19935.695538057742</v>
      </c>
      <c r="Y28" s="55">
        <v>13182.7</v>
      </c>
      <c r="Z28" s="55">
        <f t="shared" si="2"/>
        <v>43250.328083989501</v>
      </c>
      <c r="AA28" s="48">
        <v>19589.689999999999</v>
      </c>
      <c r="AB28" s="48">
        <v>2089.92</v>
      </c>
      <c r="AC28" s="46">
        <v>0</v>
      </c>
      <c r="AD28" s="49">
        <v>25000</v>
      </c>
      <c r="AE28" s="52">
        <v>1936900.5</v>
      </c>
      <c r="AF28" s="49">
        <v>55000</v>
      </c>
      <c r="AG28" s="52">
        <v>185931.15</v>
      </c>
      <c r="AH28" s="52">
        <v>1307525.48</v>
      </c>
      <c r="AI28" s="52">
        <f t="shared" ref="AI28" si="4">AA28+AB28+AC28+AD28+AE28+AF28-AG28-AH28</f>
        <v>545123.48000000021</v>
      </c>
      <c r="AJ28" s="48">
        <v>877.78</v>
      </c>
      <c r="AK28" s="48">
        <v>146.30000000000001</v>
      </c>
      <c r="AL28" s="46">
        <v>0</v>
      </c>
      <c r="AM28" s="49">
        <v>1000</v>
      </c>
      <c r="AN28" s="48">
        <v>2024.08</v>
      </c>
      <c r="AO28" s="48">
        <v>2024.08</v>
      </c>
      <c r="AP28" s="48">
        <v>7.31</v>
      </c>
      <c r="AQ28" s="48">
        <v>182.87</v>
      </c>
    </row>
    <row r="29" spans="17:43" x14ac:dyDescent="0.35">
      <c r="U29" s="51">
        <v>0.1</v>
      </c>
      <c r="V29" s="51">
        <v>0.5</v>
      </c>
      <c r="W29" s="54">
        <v>8563.7000000000007</v>
      </c>
      <c r="X29" s="54">
        <f t="shared" si="1"/>
        <v>28096.128608923886</v>
      </c>
      <c r="Y29" s="55">
        <v>57211.6</v>
      </c>
      <c r="Z29" s="55">
        <f t="shared" si="2"/>
        <v>187702.09973753279</v>
      </c>
      <c r="AA29" s="48">
        <v>19589.689999999999</v>
      </c>
      <c r="AB29" s="48">
        <v>2089.92</v>
      </c>
      <c r="AC29" s="46">
        <v>0</v>
      </c>
      <c r="AD29" s="49">
        <v>25000</v>
      </c>
      <c r="AE29" s="52">
        <v>8405953.5</v>
      </c>
      <c r="AF29" s="49">
        <v>55000</v>
      </c>
      <c r="AG29" s="52">
        <v>789775.8</v>
      </c>
      <c r="AH29" s="52">
        <v>5674529.1699999999</v>
      </c>
      <c r="AI29" s="52">
        <f t="shared" si="0"/>
        <v>2043328.1399999997</v>
      </c>
      <c r="AJ29" s="48">
        <v>877.78</v>
      </c>
      <c r="AK29" s="48">
        <v>146.30000000000001</v>
      </c>
      <c r="AL29" s="46">
        <v>0</v>
      </c>
      <c r="AM29" s="49">
        <v>1000</v>
      </c>
      <c r="AN29" s="48">
        <v>2024.08</v>
      </c>
      <c r="AO29" s="48">
        <v>2024.08</v>
      </c>
      <c r="AP29" s="48">
        <v>7.31</v>
      </c>
      <c r="AQ29" s="48">
        <v>182.87</v>
      </c>
    </row>
    <row r="30" spans="17:43" x14ac:dyDescent="0.35">
      <c r="U30" s="51">
        <v>0.1</v>
      </c>
      <c r="V30" s="51">
        <v>1</v>
      </c>
      <c r="W30" s="54">
        <v>10751.3</v>
      </c>
      <c r="X30" s="54">
        <f t="shared" si="1"/>
        <v>35273.293963254589</v>
      </c>
      <c r="Y30" s="55">
        <v>0</v>
      </c>
      <c r="Z30" s="55">
        <f t="shared" si="2"/>
        <v>0</v>
      </c>
      <c r="AA30" s="48">
        <v>19589.689999999999</v>
      </c>
      <c r="AB30" s="48">
        <v>2089.92</v>
      </c>
      <c r="AC30" s="46">
        <v>0</v>
      </c>
      <c r="AD30" s="49">
        <v>25000</v>
      </c>
      <c r="AE30" s="52">
        <v>1579656</v>
      </c>
      <c r="AF30" s="49">
        <v>55000</v>
      </c>
      <c r="AG30" s="52">
        <v>152584.66</v>
      </c>
      <c r="AH30" s="52">
        <v>1066363.74</v>
      </c>
      <c r="AI30" s="52">
        <f t="shared" si="0"/>
        <v>462387.2100000002</v>
      </c>
      <c r="AJ30" s="48">
        <v>877.78</v>
      </c>
      <c r="AK30" s="48">
        <v>146.30000000000001</v>
      </c>
      <c r="AL30" s="46">
        <v>0</v>
      </c>
      <c r="AM30" s="49">
        <v>1000</v>
      </c>
      <c r="AN30" s="48">
        <v>2024.08</v>
      </c>
      <c r="AO30" s="48">
        <v>2024.08</v>
      </c>
      <c r="AP30" s="48">
        <v>7.31</v>
      </c>
      <c r="AQ30" s="48">
        <v>182.87</v>
      </c>
    </row>
    <row r="31" spans="17:43" x14ac:dyDescent="0.35">
      <c r="U31" s="51">
        <v>0.1</v>
      </c>
      <c r="V31" s="51">
        <v>2</v>
      </c>
      <c r="W31" s="54">
        <v>13091.5</v>
      </c>
      <c r="X31" s="54">
        <f t="shared" si="1"/>
        <v>42951.115485564304</v>
      </c>
      <c r="Y31" s="55">
        <v>0</v>
      </c>
      <c r="Z31" s="55">
        <f t="shared" si="2"/>
        <v>0</v>
      </c>
      <c r="AA31" s="48">
        <v>19589.689999999999</v>
      </c>
      <c r="AB31" s="48">
        <v>2089.92</v>
      </c>
      <c r="AC31" s="46">
        <v>0</v>
      </c>
      <c r="AD31" s="49">
        <v>25000</v>
      </c>
      <c r="AE31" s="52">
        <v>1923507</v>
      </c>
      <c r="AF31" s="49">
        <v>55000</v>
      </c>
      <c r="AG31" s="52">
        <v>184680.95</v>
      </c>
      <c r="AH31" s="52">
        <v>1298484.05</v>
      </c>
      <c r="AI31" s="52">
        <f t="shared" si="0"/>
        <v>542021.6100000001</v>
      </c>
      <c r="AJ31" s="48">
        <v>877.78</v>
      </c>
      <c r="AK31" s="48">
        <v>146.30000000000001</v>
      </c>
      <c r="AL31" s="46">
        <v>0</v>
      </c>
      <c r="AM31" s="49">
        <v>1000</v>
      </c>
      <c r="AN31" s="48">
        <v>2024.08</v>
      </c>
      <c r="AO31" s="48">
        <v>2024.08</v>
      </c>
      <c r="AP31" s="48">
        <v>7.31</v>
      </c>
      <c r="AQ31" s="48">
        <v>182.87</v>
      </c>
    </row>
    <row r="32" spans="17:43" x14ac:dyDescent="0.35">
      <c r="U32" s="51">
        <v>0.1</v>
      </c>
      <c r="V32" s="51">
        <v>5</v>
      </c>
      <c r="W32" s="54">
        <v>16246.1</v>
      </c>
      <c r="X32" s="54">
        <f t="shared" si="1"/>
        <v>53300.853018372705</v>
      </c>
      <c r="Y32" s="55">
        <v>0</v>
      </c>
      <c r="Z32" s="55">
        <f t="shared" si="2"/>
        <v>0</v>
      </c>
      <c r="AA32" s="48">
        <v>19589.689999999999</v>
      </c>
      <c r="AB32" s="48">
        <v>2089.92</v>
      </c>
      <c r="AC32" s="46">
        <v>0</v>
      </c>
      <c r="AD32" s="49">
        <v>25000</v>
      </c>
      <c r="AE32" s="52">
        <v>2386998</v>
      </c>
      <c r="AF32" s="49">
        <v>55000</v>
      </c>
      <c r="AG32" s="52">
        <v>227944.87</v>
      </c>
      <c r="AH32" s="52">
        <v>1611368.63</v>
      </c>
      <c r="AI32" s="52">
        <f t="shared" si="0"/>
        <v>649364.10999999987</v>
      </c>
      <c r="AJ32" s="48">
        <v>877.78</v>
      </c>
      <c r="AK32" s="48">
        <v>146.30000000000001</v>
      </c>
      <c r="AL32" s="46">
        <v>0</v>
      </c>
      <c r="AM32" s="49">
        <v>1000</v>
      </c>
      <c r="AN32" s="48">
        <v>2024.08</v>
      </c>
      <c r="AO32" s="48">
        <v>2024.08</v>
      </c>
      <c r="AP32" s="48">
        <v>7.31</v>
      </c>
      <c r="AQ32" s="48">
        <v>182.87</v>
      </c>
    </row>
    <row r="33" spans="21:43" x14ac:dyDescent="0.35">
      <c r="U33" s="51">
        <v>0.1</v>
      </c>
      <c r="V33" s="51">
        <v>10</v>
      </c>
      <c r="W33" s="54">
        <v>18583.3</v>
      </c>
      <c r="X33" s="54">
        <f t="shared" si="1"/>
        <v>60968.832020997368</v>
      </c>
      <c r="Y33" s="55">
        <v>0</v>
      </c>
      <c r="Z33" s="55">
        <f t="shared" si="2"/>
        <v>0</v>
      </c>
      <c r="AA33" s="48">
        <v>19589.689999999999</v>
      </c>
      <c r="AB33" s="48">
        <v>2089.92</v>
      </c>
      <c r="AC33" s="46">
        <v>0</v>
      </c>
      <c r="AD33" s="49">
        <v>25000</v>
      </c>
      <c r="AE33" s="52">
        <v>2730391.5</v>
      </c>
      <c r="AF33" s="49">
        <v>55000</v>
      </c>
      <c r="AG33" s="52">
        <v>259998.45</v>
      </c>
      <c r="AH33" s="52">
        <v>1843180.1</v>
      </c>
      <c r="AI33" s="52">
        <f t="shared" si="0"/>
        <v>728892.55999999959</v>
      </c>
      <c r="AJ33" s="48">
        <v>877.78</v>
      </c>
      <c r="AK33" s="48">
        <v>146.30000000000001</v>
      </c>
      <c r="AL33" s="46">
        <v>0</v>
      </c>
      <c r="AM33" s="49">
        <v>1000</v>
      </c>
      <c r="AN33" s="48">
        <v>2024.08</v>
      </c>
      <c r="AO33" s="48">
        <v>2024.08</v>
      </c>
      <c r="AP33" s="48">
        <v>7.31</v>
      </c>
      <c r="AQ33" s="48">
        <v>182.87</v>
      </c>
    </row>
    <row r="34" spans="21:43" x14ac:dyDescent="0.35">
      <c r="U34" s="51">
        <v>0.2</v>
      </c>
      <c r="V34" s="51">
        <v>5.0000000000000001E-3</v>
      </c>
      <c r="W34" s="54">
        <v>976.4</v>
      </c>
      <c r="X34" s="54">
        <f t="shared" si="1"/>
        <v>3203.4120734908133</v>
      </c>
      <c r="Y34" s="55">
        <v>679.4</v>
      </c>
      <c r="Z34" s="55">
        <f t="shared" si="2"/>
        <v>2229.0026246719158</v>
      </c>
      <c r="AA34" s="48">
        <v>19589.689999999999</v>
      </c>
      <c r="AB34" s="48">
        <v>2089.92</v>
      </c>
      <c r="AC34" s="46">
        <v>0</v>
      </c>
      <c r="AD34" s="49">
        <v>25000</v>
      </c>
      <c r="AE34" s="52">
        <v>143457</v>
      </c>
      <c r="AF34" s="49">
        <v>55000</v>
      </c>
      <c r="AG34" s="52">
        <v>18524.689999999999</v>
      </c>
      <c r="AH34" s="52">
        <v>96842.19</v>
      </c>
      <c r="AI34" s="52">
        <f t="shared" si="0"/>
        <v>129769.72999999998</v>
      </c>
      <c r="AJ34" s="48">
        <v>877.78</v>
      </c>
      <c r="AK34" s="48">
        <v>146.30000000000001</v>
      </c>
      <c r="AL34" s="46">
        <v>0</v>
      </c>
      <c r="AM34" s="49">
        <v>1000</v>
      </c>
      <c r="AN34" s="48">
        <v>2024.08</v>
      </c>
      <c r="AO34" s="48">
        <v>2024.08</v>
      </c>
      <c r="AP34" s="48">
        <v>7.31</v>
      </c>
      <c r="AQ34" s="48">
        <v>182.87</v>
      </c>
    </row>
    <row r="35" spans="21:43" x14ac:dyDescent="0.35">
      <c r="U35" s="51">
        <v>0.2</v>
      </c>
      <c r="V35" s="51">
        <v>8.0000000000000002E-3</v>
      </c>
      <c r="W35" s="54">
        <v>1021.6</v>
      </c>
      <c r="X35" s="54">
        <f t="shared" si="1"/>
        <v>3351.7060367454069</v>
      </c>
      <c r="Y35" s="55">
        <v>781.3</v>
      </c>
      <c r="Z35" s="55">
        <f t="shared" si="2"/>
        <v>2563.3202099737532</v>
      </c>
      <c r="AA35" s="48">
        <v>19589.689999999999</v>
      </c>
      <c r="AB35" s="48">
        <v>2089.92</v>
      </c>
      <c r="AC35" s="46">
        <v>0</v>
      </c>
      <c r="AD35" s="49">
        <v>25000</v>
      </c>
      <c r="AE35" s="52">
        <v>150099</v>
      </c>
      <c r="AF35" s="49">
        <v>55000</v>
      </c>
      <c r="AG35" s="52">
        <v>19144.68</v>
      </c>
      <c r="AH35" s="52">
        <v>101325.94</v>
      </c>
      <c r="AI35" s="52">
        <f t="shared" si="0"/>
        <v>131307.99</v>
      </c>
      <c r="AJ35" s="48">
        <v>877.78</v>
      </c>
      <c r="AK35" s="48">
        <v>146.30000000000001</v>
      </c>
      <c r="AL35" s="46">
        <v>0</v>
      </c>
      <c r="AM35" s="49">
        <v>1000</v>
      </c>
      <c r="AN35" s="48">
        <v>2024.08</v>
      </c>
      <c r="AO35" s="48">
        <v>2024.08</v>
      </c>
      <c r="AP35" s="48">
        <v>7.31</v>
      </c>
      <c r="AQ35" s="48">
        <v>182.87</v>
      </c>
    </row>
    <row r="36" spans="21:43" x14ac:dyDescent="0.35">
      <c r="U36" s="51">
        <v>0.2</v>
      </c>
      <c r="V36" s="51">
        <v>0.01</v>
      </c>
      <c r="W36" s="54">
        <v>1119.5</v>
      </c>
      <c r="X36" s="54">
        <f t="shared" si="1"/>
        <v>3672.9002624671916</v>
      </c>
      <c r="Y36" s="55">
        <v>887.8</v>
      </c>
      <c r="Z36" s="55">
        <f t="shared" si="2"/>
        <v>2912.7296587926508</v>
      </c>
      <c r="AA36" s="48">
        <v>19589.689999999999</v>
      </c>
      <c r="AB36" s="48">
        <v>2089.92</v>
      </c>
      <c r="AC36" s="46">
        <v>0</v>
      </c>
      <c r="AD36" s="49">
        <v>25000</v>
      </c>
      <c r="AE36" s="52">
        <v>164484</v>
      </c>
      <c r="AF36" s="49">
        <v>55000</v>
      </c>
      <c r="AG36" s="52">
        <v>20487.43</v>
      </c>
      <c r="AH36" s="52">
        <v>111036.69</v>
      </c>
      <c r="AI36" s="52">
        <f t="shared" si="0"/>
        <v>134639.49</v>
      </c>
      <c r="AJ36" s="48">
        <v>877.78</v>
      </c>
      <c r="AK36" s="48">
        <v>146.30000000000001</v>
      </c>
      <c r="AL36" s="46">
        <v>0</v>
      </c>
      <c r="AM36" s="49">
        <v>1000</v>
      </c>
      <c r="AN36" s="48">
        <v>2024.08</v>
      </c>
      <c r="AO36" s="48">
        <v>2024.08</v>
      </c>
      <c r="AP36" s="48">
        <v>7.31</v>
      </c>
      <c r="AQ36" s="48">
        <v>182.87</v>
      </c>
    </row>
    <row r="37" spans="21:43" x14ac:dyDescent="0.35">
      <c r="U37" s="51">
        <v>0.2</v>
      </c>
      <c r="V37" s="51">
        <v>0.02</v>
      </c>
      <c r="W37" s="54">
        <v>1267.9000000000001</v>
      </c>
      <c r="X37" s="54">
        <f t="shared" si="1"/>
        <v>4159.7769028871389</v>
      </c>
      <c r="Y37" s="55">
        <v>1139.8</v>
      </c>
      <c r="Z37" s="55">
        <f t="shared" si="2"/>
        <v>3739.5013123359577</v>
      </c>
      <c r="AA37" s="48">
        <v>19589.689999999999</v>
      </c>
      <c r="AB37" s="48">
        <v>2089.92</v>
      </c>
      <c r="AC37" s="46">
        <v>0</v>
      </c>
      <c r="AD37" s="49">
        <v>25000</v>
      </c>
      <c r="AE37" s="52">
        <v>186292.5</v>
      </c>
      <c r="AF37" s="49">
        <v>55000</v>
      </c>
      <c r="AG37" s="52">
        <v>22523.11</v>
      </c>
      <c r="AH37" s="52">
        <v>125758.75</v>
      </c>
      <c r="AI37" s="52">
        <f t="shared" si="0"/>
        <v>139690.25</v>
      </c>
      <c r="AJ37" s="48">
        <v>877.78</v>
      </c>
      <c r="AK37" s="48">
        <v>146.30000000000001</v>
      </c>
      <c r="AL37" s="46">
        <v>0</v>
      </c>
      <c r="AM37" s="49">
        <v>1000</v>
      </c>
      <c r="AN37" s="48">
        <v>2024.08</v>
      </c>
      <c r="AO37" s="48">
        <v>2024.08</v>
      </c>
      <c r="AP37" s="48">
        <v>7.31</v>
      </c>
      <c r="AQ37" s="48">
        <v>182.87</v>
      </c>
    </row>
    <row r="38" spans="21:43" x14ac:dyDescent="0.35">
      <c r="U38" s="51">
        <v>0.2</v>
      </c>
      <c r="V38" s="51">
        <v>0.05</v>
      </c>
      <c r="W38" s="54">
        <v>1714.7</v>
      </c>
      <c r="X38" s="54">
        <f t="shared" si="1"/>
        <v>5625.6561679790029</v>
      </c>
      <c r="Y38" s="55">
        <v>1938.4</v>
      </c>
      <c r="Z38" s="55">
        <f t="shared" si="2"/>
        <v>6359.5800524934384</v>
      </c>
      <c r="AA38" s="48">
        <v>19589.689999999999</v>
      </c>
      <c r="AB38" s="48">
        <v>2089.92</v>
      </c>
      <c r="AC38" s="46">
        <v>0</v>
      </c>
      <c r="AD38" s="49">
        <v>25000</v>
      </c>
      <c r="AE38" s="52">
        <v>284808</v>
      </c>
      <c r="AF38" s="49">
        <v>55000</v>
      </c>
      <c r="AG38" s="52">
        <v>31718.9</v>
      </c>
      <c r="AH38" s="52">
        <v>192262.7</v>
      </c>
      <c r="AI38" s="52">
        <f t="shared" si="0"/>
        <v>162506.00999999995</v>
      </c>
      <c r="AJ38" s="48">
        <v>877.78</v>
      </c>
      <c r="AK38" s="48">
        <v>146.30000000000001</v>
      </c>
      <c r="AL38" s="46">
        <v>0</v>
      </c>
      <c r="AM38" s="49">
        <v>1000</v>
      </c>
      <c r="AN38" s="48">
        <v>2024.08</v>
      </c>
      <c r="AO38" s="48">
        <v>2024.08</v>
      </c>
      <c r="AP38" s="48">
        <v>7.31</v>
      </c>
      <c r="AQ38" s="48">
        <v>182.87</v>
      </c>
    </row>
    <row r="39" spans="21:43" x14ac:dyDescent="0.35">
      <c r="U39" s="51">
        <v>0.2</v>
      </c>
      <c r="V39" s="51">
        <v>0.1</v>
      </c>
      <c r="W39" s="54">
        <v>2226.8000000000002</v>
      </c>
      <c r="X39" s="54">
        <f t="shared" si="1"/>
        <v>7305.7742782152236</v>
      </c>
      <c r="Y39" s="55">
        <v>3305.3</v>
      </c>
      <c r="Z39" s="55">
        <f t="shared" si="2"/>
        <v>10844.160104986877</v>
      </c>
      <c r="AA39" s="48">
        <v>19589.689999999999</v>
      </c>
      <c r="AB39" s="48">
        <v>2089.92</v>
      </c>
      <c r="AC39" s="46">
        <v>0</v>
      </c>
      <c r="AD39" s="49">
        <v>25000</v>
      </c>
      <c r="AE39" s="52">
        <v>986593.5</v>
      </c>
      <c r="AF39" s="49">
        <v>55000</v>
      </c>
      <c r="AG39" s="52">
        <v>97226.08</v>
      </c>
      <c r="AH39" s="52">
        <v>666010.54</v>
      </c>
      <c r="AI39" s="52">
        <f t="shared" si="0"/>
        <v>325036.48999999987</v>
      </c>
      <c r="AJ39" s="48">
        <v>877.78</v>
      </c>
      <c r="AK39" s="48">
        <v>146.30000000000001</v>
      </c>
      <c r="AL39" s="46">
        <v>0</v>
      </c>
      <c r="AM39" s="49">
        <v>1000</v>
      </c>
      <c r="AN39" s="48">
        <v>2024.08</v>
      </c>
      <c r="AO39" s="48">
        <v>2024.08</v>
      </c>
      <c r="AP39" s="48">
        <v>7.31</v>
      </c>
      <c r="AQ39" s="48">
        <v>182.87</v>
      </c>
    </row>
    <row r="40" spans="21:43" x14ac:dyDescent="0.35">
      <c r="U40" s="51">
        <v>0.2</v>
      </c>
      <c r="V40" s="51">
        <v>0.2</v>
      </c>
      <c r="W40" s="54">
        <v>3086.3</v>
      </c>
      <c r="X40" s="54">
        <f t="shared" si="1"/>
        <v>10125.656167979003</v>
      </c>
      <c r="Y40" s="55">
        <v>6714.8</v>
      </c>
      <c r="Z40" s="55">
        <f t="shared" si="2"/>
        <v>22030.18372703412</v>
      </c>
      <c r="AA40" s="48">
        <v>19589.689999999999</v>
      </c>
      <c r="AB40" s="48">
        <v>2089.92</v>
      </c>
      <c r="AC40" s="46">
        <v>0</v>
      </c>
      <c r="AD40" s="49">
        <v>25000</v>
      </c>
      <c r="AE40" s="52">
        <v>9773986.5</v>
      </c>
      <c r="AF40" s="49">
        <v>55000</v>
      </c>
      <c r="AG40" s="52">
        <v>917472.91</v>
      </c>
      <c r="AH40" s="52">
        <v>6598034.5300000003</v>
      </c>
      <c r="AI40" s="52">
        <f t="shared" ref="AI40" si="5">AA40+AB40+AC40+AD40+AE40+AF40-AG40-AH40</f>
        <v>2360158.669999999</v>
      </c>
      <c r="AJ40" s="48">
        <v>877.78</v>
      </c>
      <c r="AK40" s="48">
        <v>146.30000000000001</v>
      </c>
      <c r="AL40" s="46">
        <v>0</v>
      </c>
      <c r="AM40" s="49">
        <v>1000</v>
      </c>
      <c r="AN40" s="48">
        <v>2024.08</v>
      </c>
      <c r="AO40" s="48">
        <v>2024.08</v>
      </c>
      <c r="AP40" s="48">
        <v>7.31</v>
      </c>
      <c r="AQ40" s="48">
        <v>182.87</v>
      </c>
    </row>
    <row r="41" spans="21:43" x14ac:dyDescent="0.35">
      <c r="U41" s="51">
        <v>0.2</v>
      </c>
      <c r="V41" s="51">
        <v>0.5</v>
      </c>
      <c r="W41" s="54">
        <v>4140.3</v>
      </c>
      <c r="X41" s="54">
        <f t="shared" si="1"/>
        <v>13583.661417322835</v>
      </c>
      <c r="Y41" s="55">
        <v>27730.7</v>
      </c>
      <c r="Z41" s="55">
        <f t="shared" si="2"/>
        <v>90979.986876640411</v>
      </c>
      <c r="AA41" s="48">
        <v>19589.689999999999</v>
      </c>
      <c r="AB41" s="48">
        <v>2089.92</v>
      </c>
      <c r="AC41" s="46">
        <v>0</v>
      </c>
      <c r="AD41" s="49">
        <v>25000</v>
      </c>
      <c r="AE41" s="52">
        <v>4074400.5</v>
      </c>
      <c r="AF41" s="49">
        <v>55000</v>
      </c>
      <c r="AG41" s="52">
        <v>385453.08</v>
      </c>
      <c r="AH41" s="52">
        <v>2750467.81</v>
      </c>
      <c r="AI41" s="52">
        <f t="shared" si="0"/>
        <v>1040159.2199999997</v>
      </c>
      <c r="AJ41" s="48">
        <v>877.78</v>
      </c>
      <c r="AK41" s="48">
        <v>146.30000000000001</v>
      </c>
      <c r="AL41" s="46">
        <v>0</v>
      </c>
      <c r="AM41" s="49">
        <v>1000</v>
      </c>
      <c r="AN41" s="48">
        <v>2024.08</v>
      </c>
      <c r="AO41" s="48">
        <v>2024.08</v>
      </c>
      <c r="AP41" s="48">
        <v>7.31</v>
      </c>
      <c r="AQ41" s="48">
        <v>182.87</v>
      </c>
    </row>
    <row r="42" spans="21:43" x14ac:dyDescent="0.35">
      <c r="U42" s="51">
        <v>0.2</v>
      </c>
      <c r="V42" s="51">
        <v>1</v>
      </c>
      <c r="W42" s="54">
        <v>5191.3999999999996</v>
      </c>
      <c r="X42" s="54">
        <f t="shared" si="1"/>
        <v>17032.152230971125</v>
      </c>
      <c r="Y42" s="55">
        <v>0</v>
      </c>
      <c r="Z42" s="55">
        <f t="shared" si="2"/>
        <v>0</v>
      </c>
      <c r="AA42" s="48">
        <v>19589.689999999999</v>
      </c>
      <c r="AB42" s="48">
        <v>2089.92</v>
      </c>
      <c r="AC42" s="46">
        <v>0</v>
      </c>
      <c r="AD42" s="49">
        <v>25000</v>
      </c>
      <c r="AE42" s="52">
        <v>762757.5</v>
      </c>
      <c r="AF42" s="49">
        <v>55000</v>
      </c>
      <c r="AG42" s="52">
        <v>76332.42</v>
      </c>
      <c r="AH42" s="52">
        <v>514907.64</v>
      </c>
      <c r="AI42" s="52">
        <f t="shared" si="0"/>
        <v>273197.04999999993</v>
      </c>
      <c r="AJ42" s="48">
        <v>877.78</v>
      </c>
      <c r="AK42" s="48">
        <v>146.30000000000001</v>
      </c>
      <c r="AL42" s="46">
        <v>0</v>
      </c>
      <c r="AM42" s="49">
        <v>1000</v>
      </c>
      <c r="AN42" s="48">
        <v>2024.08</v>
      </c>
      <c r="AO42" s="48">
        <v>2024.08</v>
      </c>
      <c r="AP42" s="48">
        <v>7.31</v>
      </c>
      <c r="AQ42" s="48">
        <v>182.87</v>
      </c>
    </row>
    <row r="43" spans="21:43" x14ac:dyDescent="0.35">
      <c r="U43" s="51">
        <v>0.2</v>
      </c>
      <c r="V43" s="51">
        <v>2</v>
      </c>
      <c r="W43" s="54">
        <v>6314.6</v>
      </c>
      <c r="X43" s="54">
        <f t="shared" si="1"/>
        <v>20717.191601049868</v>
      </c>
      <c r="Y43" s="55">
        <v>0</v>
      </c>
      <c r="Z43" s="55">
        <f t="shared" si="2"/>
        <v>0</v>
      </c>
      <c r="AA43" s="48">
        <v>19589.689999999999</v>
      </c>
      <c r="AB43" s="48">
        <v>2089.92</v>
      </c>
      <c r="AC43" s="46">
        <v>0</v>
      </c>
      <c r="AD43" s="49">
        <v>25000</v>
      </c>
      <c r="AE43" s="52">
        <v>927793.5</v>
      </c>
      <c r="AF43" s="49">
        <v>55000</v>
      </c>
      <c r="AG43" s="52">
        <v>91737.48</v>
      </c>
      <c r="AH43" s="52">
        <v>626316.96</v>
      </c>
      <c r="AI43" s="52">
        <f t="shared" si="0"/>
        <v>311418.67000000004</v>
      </c>
      <c r="AJ43" s="48">
        <v>877.78</v>
      </c>
      <c r="AK43" s="48">
        <v>146.30000000000001</v>
      </c>
      <c r="AL43" s="46">
        <v>0</v>
      </c>
      <c r="AM43" s="49">
        <v>1000</v>
      </c>
      <c r="AN43" s="48">
        <v>2024.08</v>
      </c>
      <c r="AO43" s="48">
        <v>2024.08</v>
      </c>
      <c r="AP43" s="48">
        <v>7.31</v>
      </c>
      <c r="AQ43" s="48">
        <v>182.87</v>
      </c>
    </row>
    <row r="44" spans="21:43" x14ac:dyDescent="0.35">
      <c r="U44" s="51">
        <v>0.2</v>
      </c>
      <c r="V44" s="51">
        <v>5</v>
      </c>
      <c r="W44" s="54">
        <v>7826.9</v>
      </c>
      <c r="X44" s="54">
        <f t="shared" si="1"/>
        <v>25678.805774278211</v>
      </c>
      <c r="Y44" s="55">
        <v>0</v>
      </c>
      <c r="Z44" s="55">
        <f t="shared" si="2"/>
        <v>0</v>
      </c>
      <c r="AA44" s="48">
        <v>19589.689999999999</v>
      </c>
      <c r="AB44" s="48">
        <v>2089.92</v>
      </c>
      <c r="AC44" s="46">
        <v>0</v>
      </c>
      <c r="AD44" s="49">
        <v>25000</v>
      </c>
      <c r="AE44" s="52">
        <v>1149988.5</v>
      </c>
      <c r="AF44" s="49">
        <v>55000</v>
      </c>
      <c r="AG44" s="52">
        <v>112477.96</v>
      </c>
      <c r="AH44" s="52">
        <v>776312.08</v>
      </c>
      <c r="AI44" s="52">
        <f t="shared" si="0"/>
        <v>362878.07000000018</v>
      </c>
      <c r="AJ44" s="48">
        <v>877.78</v>
      </c>
      <c r="AK44" s="48">
        <v>146.30000000000001</v>
      </c>
      <c r="AL44" s="46">
        <v>0</v>
      </c>
      <c r="AM44" s="49">
        <v>1000</v>
      </c>
      <c r="AN44" s="48">
        <v>2024.08</v>
      </c>
      <c r="AO44" s="48">
        <v>2024.08</v>
      </c>
      <c r="AP44" s="48">
        <v>7.31</v>
      </c>
      <c r="AQ44" s="48">
        <v>182.87</v>
      </c>
    </row>
    <row r="45" spans="21:43" x14ac:dyDescent="0.35">
      <c r="U45" s="51">
        <v>0.2</v>
      </c>
      <c r="V45" s="51">
        <v>10</v>
      </c>
      <c r="W45" s="54">
        <v>8946</v>
      </c>
      <c r="X45" s="54">
        <f t="shared" si="1"/>
        <v>29350.393700787401</v>
      </c>
      <c r="Y45" s="55">
        <v>0</v>
      </c>
      <c r="Z45" s="55">
        <f t="shared" si="2"/>
        <v>0</v>
      </c>
      <c r="AA45" s="48">
        <v>19589.689999999999</v>
      </c>
      <c r="AB45" s="48">
        <v>2089.92</v>
      </c>
      <c r="AC45" s="46">
        <v>0</v>
      </c>
      <c r="AD45" s="49">
        <v>25000</v>
      </c>
      <c r="AE45" s="52">
        <v>1314417</v>
      </c>
      <c r="AF45" s="49">
        <v>55000</v>
      </c>
      <c r="AG45" s="52">
        <v>127826.3</v>
      </c>
      <c r="AH45" s="52">
        <v>887311.31</v>
      </c>
      <c r="AI45" s="52">
        <f t="shared" si="0"/>
        <v>400959</v>
      </c>
      <c r="AJ45" s="48">
        <v>877.78</v>
      </c>
      <c r="AK45" s="48">
        <v>146.30000000000001</v>
      </c>
      <c r="AL45" s="46">
        <v>0</v>
      </c>
      <c r="AM45" s="49">
        <v>1000</v>
      </c>
      <c r="AN45" s="48">
        <v>2024.08</v>
      </c>
      <c r="AO45" s="48">
        <v>2024.08</v>
      </c>
      <c r="AP45" s="48">
        <v>7.31</v>
      </c>
      <c r="AQ45" s="48">
        <v>182.87</v>
      </c>
    </row>
    <row r="46" spans="21:43" x14ac:dyDescent="0.35">
      <c r="U46" s="51">
        <v>0.5</v>
      </c>
      <c r="V46" s="51">
        <v>5.0000000000000001E-3</v>
      </c>
      <c r="W46" s="54">
        <v>426.2</v>
      </c>
      <c r="X46" s="54">
        <f t="shared" si="1"/>
        <v>1398.2939632545931</v>
      </c>
      <c r="Y46" s="55">
        <v>315.7</v>
      </c>
      <c r="Z46" s="55">
        <f t="shared" si="2"/>
        <v>1035.7611548556429</v>
      </c>
      <c r="AA46" s="48">
        <v>19589.689999999999</v>
      </c>
      <c r="AB46" s="48">
        <v>2089.92</v>
      </c>
      <c r="AC46" s="46">
        <v>0</v>
      </c>
      <c r="AD46" s="49">
        <v>25000</v>
      </c>
      <c r="AE46" s="52">
        <v>62628</v>
      </c>
      <c r="AF46" s="49">
        <v>55000</v>
      </c>
      <c r="AG46" s="52">
        <v>10979.82</v>
      </c>
      <c r="AH46" s="52">
        <v>42277.7</v>
      </c>
      <c r="AI46" s="52">
        <f t="shared" si="0"/>
        <v>111050.08999999998</v>
      </c>
      <c r="AJ46" s="48">
        <v>877.78</v>
      </c>
      <c r="AK46" s="48">
        <v>146.30000000000001</v>
      </c>
      <c r="AL46" s="46">
        <v>0</v>
      </c>
      <c r="AM46" s="49">
        <v>1000</v>
      </c>
      <c r="AN46" s="48">
        <v>2024.08</v>
      </c>
      <c r="AO46" s="48">
        <v>2024.08</v>
      </c>
      <c r="AP46" s="48">
        <v>7.31</v>
      </c>
      <c r="AQ46" s="48">
        <v>182.87</v>
      </c>
    </row>
    <row r="47" spans="21:43" x14ac:dyDescent="0.35">
      <c r="U47" s="51">
        <v>0.5</v>
      </c>
      <c r="V47" s="51">
        <v>8.0000000000000002E-3</v>
      </c>
      <c r="W47" s="54">
        <v>462.9</v>
      </c>
      <c r="X47" s="54">
        <f t="shared" si="1"/>
        <v>1518.7007874015746</v>
      </c>
      <c r="Y47" s="55">
        <v>369.1</v>
      </c>
      <c r="Z47" s="55">
        <f t="shared" si="2"/>
        <v>1210.9580052493438</v>
      </c>
      <c r="AA47" s="48">
        <v>19589.689999999999</v>
      </c>
      <c r="AB47" s="48">
        <v>2089.92</v>
      </c>
      <c r="AC47" s="46">
        <v>0</v>
      </c>
      <c r="AD47" s="49">
        <v>25000</v>
      </c>
      <c r="AE47" s="52">
        <v>68011.5</v>
      </c>
      <c r="AF47" s="49">
        <v>55000</v>
      </c>
      <c r="AG47" s="52">
        <v>11482.34</v>
      </c>
      <c r="AH47" s="52">
        <v>45911.89</v>
      </c>
      <c r="AI47" s="52">
        <f t="shared" si="0"/>
        <v>112296.87999999999</v>
      </c>
      <c r="AJ47" s="48">
        <v>877.78</v>
      </c>
      <c r="AK47" s="48">
        <v>146.30000000000001</v>
      </c>
      <c r="AL47" s="46">
        <v>0</v>
      </c>
      <c r="AM47" s="49">
        <v>1000</v>
      </c>
      <c r="AN47" s="48">
        <v>2024.08</v>
      </c>
      <c r="AO47" s="48">
        <v>2024.08</v>
      </c>
      <c r="AP47" s="48">
        <v>7.31</v>
      </c>
      <c r="AQ47" s="48">
        <v>182.87</v>
      </c>
    </row>
    <row r="48" spans="21:43" x14ac:dyDescent="0.35">
      <c r="U48" s="51">
        <v>0.5</v>
      </c>
      <c r="V48" s="51">
        <v>0.01</v>
      </c>
      <c r="W48" s="54">
        <v>482.7</v>
      </c>
      <c r="X48" s="54">
        <f t="shared" si="1"/>
        <v>1583.6614173228345</v>
      </c>
      <c r="Y48" s="55">
        <v>397.2</v>
      </c>
      <c r="Z48" s="55">
        <f t="shared" si="2"/>
        <v>1303.1496062992126</v>
      </c>
      <c r="AA48" s="48">
        <v>19589.689999999999</v>
      </c>
      <c r="AB48" s="48">
        <v>2089.92</v>
      </c>
      <c r="AC48" s="46">
        <v>0</v>
      </c>
      <c r="AD48" s="49">
        <v>25000</v>
      </c>
      <c r="AE48" s="52">
        <v>70917</v>
      </c>
      <c r="AF48" s="49">
        <v>55000</v>
      </c>
      <c r="AG48" s="52">
        <v>11753.55</v>
      </c>
      <c r="AH48" s="52">
        <v>47873.279999999999</v>
      </c>
      <c r="AI48" s="52">
        <f t="shared" si="0"/>
        <v>112969.78</v>
      </c>
      <c r="AJ48" s="48">
        <v>877.78</v>
      </c>
      <c r="AK48" s="48">
        <v>146.30000000000001</v>
      </c>
      <c r="AL48" s="46">
        <v>0</v>
      </c>
      <c r="AM48" s="49">
        <v>1000</v>
      </c>
      <c r="AN48" s="48">
        <v>2024.08</v>
      </c>
      <c r="AO48" s="48">
        <v>2024.08</v>
      </c>
      <c r="AP48" s="48">
        <v>7.31</v>
      </c>
      <c r="AQ48" s="48">
        <v>182.87</v>
      </c>
    </row>
    <row r="49" spans="21:43" x14ac:dyDescent="0.35">
      <c r="U49" s="51">
        <v>0.5</v>
      </c>
      <c r="V49" s="51">
        <v>0.02</v>
      </c>
      <c r="W49" s="54">
        <v>567.4</v>
      </c>
      <c r="X49" s="54">
        <f t="shared" si="1"/>
        <v>1861.5485564304461</v>
      </c>
      <c r="Y49" s="55">
        <v>522</v>
      </c>
      <c r="Z49" s="55">
        <f t="shared" si="2"/>
        <v>1712.5984251968503</v>
      </c>
      <c r="AA49" s="48">
        <v>19589.689999999999</v>
      </c>
      <c r="AB49" s="48">
        <v>2089.92</v>
      </c>
      <c r="AC49" s="46">
        <v>0</v>
      </c>
      <c r="AD49" s="49">
        <v>25000</v>
      </c>
      <c r="AE49" s="52">
        <v>83359.5</v>
      </c>
      <c r="AF49" s="49">
        <v>55000</v>
      </c>
      <c r="AG49" s="52">
        <v>12914.97</v>
      </c>
      <c r="AH49" s="52">
        <v>56272.73</v>
      </c>
      <c r="AI49" s="52">
        <f t="shared" si="0"/>
        <v>115851.40999999997</v>
      </c>
      <c r="AJ49" s="48">
        <v>877.78</v>
      </c>
      <c r="AK49" s="48">
        <v>146.30000000000001</v>
      </c>
      <c r="AL49" s="46">
        <v>0</v>
      </c>
      <c r="AM49" s="49">
        <v>1000</v>
      </c>
      <c r="AN49" s="48">
        <v>2024.08</v>
      </c>
      <c r="AO49" s="48">
        <v>2024.08</v>
      </c>
      <c r="AP49" s="48">
        <v>7.31</v>
      </c>
      <c r="AQ49" s="48">
        <v>182.87</v>
      </c>
    </row>
    <row r="50" spans="21:43" x14ac:dyDescent="0.35">
      <c r="U50" s="51">
        <v>0.5</v>
      </c>
      <c r="V50" s="51">
        <v>0.05</v>
      </c>
      <c r="W50" s="54">
        <v>760.4</v>
      </c>
      <c r="X50" s="54">
        <f t="shared" si="1"/>
        <v>2494.7506561679788</v>
      </c>
      <c r="Y50" s="55">
        <v>871.8</v>
      </c>
      <c r="Z50" s="55">
        <f t="shared" si="2"/>
        <v>2860.2362204724404</v>
      </c>
      <c r="AA50" s="48">
        <v>19589.689999999999</v>
      </c>
      <c r="AB50" s="48">
        <v>2089.92</v>
      </c>
      <c r="AC50" s="46">
        <v>0</v>
      </c>
      <c r="AD50" s="49">
        <v>25000</v>
      </c>
      <c r="AE50" s="52">
        <v>128092.5</v>
      </c>
      <c r="AF50" s="49">
        <v>55000</v>
      </c>
      <c r="AG50" s="52">
        <v>17090.509999999998</v>
      </c>
      <c r="AH50" s="52">
        <v>86470.22</v>
      </c>
      <c r="AI50" s="52">
        <f t="shared" si="0"/>
        <v>126211.37999999998</v>
      </c>
      <c r="AJ50" s="48">
        <v>877.78</v>
      </c>
      <c r="AK50" s="48">
        <v>146.30000000000001</v>
      </c>
      <c r="AL50" s="46">
        <v>0</v>
      </c>
      <c r="AM50" s="49">
        <v>1000</v>
      </c>
      <c r="AN50" s="48">
        <v>2024.08</v>
      </c>
      <c r="AO50" s="48">
        <v>2024.08</v>
      </c>
      <c r="AP50" s="48">
        <v>7.31</v>
      </c>
      <c r="AQ50" s="48">
        <v>182.87</v>
      </c>
    </row>
    <row r="51" spans="21:43" x14ac:dyDescent="0.35">
      <c r="U51" s="51">
        <v>0.5</v>
      </c>
      <c r="V51" s="51">
        <v>0.1</v>
      </c>
      <c r="W51" s="54">
        <v>982.3</v>
      </c>
      <c r="X51" s="54">
        <f t="shared" si="1"/>
        <v>3222.7690288713907</v>
      </c>
      <c r="Y51" s="55">
        <v>1472.1</v>
      </c>
      <c r="Z51" s="55">
        <f t="shared" si="2"/>
        <v>4829.7244094488187</v>
      </c>
      <c r="AA51" s="48">
        <v>19589.689999999999</v>
      </c>
      <c r="AB51" s="48">
        <v>2089.92</v>
      </c>
      <c r="AC51" s="46">
        <v>0</v>
      </c>
      <c r="AD51" s="49">
        <v>25000</v>
      </c>
      <c r="AE51" s="52">
        <v>216292.5</v>
      </c>
      <c r="AF51" s="49">
        <v>55000</v>
      </c>
      <c r="AG51" s="52">
        <v>25323.42</v>
      </c>
      <c r="AH51" s="52">
        <v>146010.57</v>
      </c>
      <c r="AI51" s="52">
        <f t="shared" si="0"/>
        <v>146638.12</v>
      </c>
      <c r="AJ51" s="48">
        <v>877.78</v>
      </c>
      <c r="AK51" s="48">
        <v>146.30000000000001</v>
      </c>
      <c r="AL51" s="46">
        <v>0</v>
      </c>
      <c r="AM51" s="49">
        <v>1000</v>
      </c>
      <c r="AN51" s="48">
        <v>2024.08</v>
      </c>
      <c r="AO51" s="48">
        <v>2024.08</v>
      </c>
      <c r="AP51" s="48">
        <v>7.31</v>
      </c>
      <c r="AQ51" s="48">
        <v>182.87</v>
      </c>
    </row>
    <row r="52" spans="21:43" x14ac:dyDescent="0.35">
      <c r="U52" s="51">
        <v>0.5</v>
      </c>
      <c r="V52" s="51">
        <v>0.2</v>
      </c>
      <c r="W52" s="54">
        <v>1292.4000000000001</v>
      </c>
      <c r="X52" s="54">
        <f t="shared" si="1"/>
        <v>4240.1574803149606</v>
      </c>
      <c r="Y52" s="55">
        <v>2834.1</v>
      </c>
      <c r="Z52" s="55">
        <f t="shared" si="2"/>
        <v>9298.2283464566917</v>
      </c>
      <c r="AA52" s="48">
        <v>19589.689999999999</v>
      </c>
      <c r="AB52" s="48">
        <v>2089.92</v>
      </c>
      <c r="AC52" s="46">
        <v>0</v>
      </c>
      <c r="AD52" s="49">
        <v>25000</v>
      </c>
      <c r="AE52" s="52">
        <v>416409</v>
      </c>
      <c r="AF52" s="49">
        <v>55000</v>
      </c>
      <c r="AG52" s="52">
        <v>44003.01</v>
      </c>
      <c r="AH52" s="52">
        <v>281101.37</v>
      </c>
      <c r="AI52" s="52">
        <f t="shared" ref="AI52" si="6">AA52+AB52+AC52+AD52+AE52+AF52-AG52-AH52</f>
        <v>192984.22999999998</v>
      </c>
      <c r="AJ52" s="48">
        <v>877.78</v>
      </c>
      <c r="AK52" s="48">
        <v>146.30000000000001</v>
      </c>
      <c r="AL52" s="46">
        <v>0</v>
      </c>
      <c r="AM52" s="49">
        <v>1000</v>
      </c>
      <c r="AN52" s="48">
        <v>2024.08</v>
      </c>
      <c r="AO52" s="48">
        <v>2024.08</v>
      </c>
      <c r="AP52" s="48">
        <v>7.31</v>
      </c>
      <c r="AQ52" s="48">
        <v>182.87</v>
      </c>
    </row>
    <row r="53" spans="21:43" x14ac:dyDescent="0.35">
      <c r="U53" s="51">
        <v>0.5</v>
      </c>
      <c r="V53" s="51">
        <v>0.5</v>
      </c>
      <c r="W53" s="54">
        <v>1808</v>
      </c>
      <c r="X53" s="54">
        <f t="shared" si="1"/>
        <v>5931.7585301837271</v>
      </c>
      <c r="Y53" s="55">
        <v>12186.2</v>
      </c>
      <c r="Z53" s="55">
        <f t="shared" si="2"/>
        <v>39980.971128608922</v>
      </c>
      <c r="AA53" s="48">
        <v>19589.689999999999</v>
      </c>
      <c r="AB53" s="48">
        <v>2089.92</v>
      </c>
      <c r="AC53" s="46">
        <v>0</v>
      </c>
      <c r="AD53" s="49">
        <v>25000</v>
      </c>
      <c r="AE53" s="52">
        <v>1790493</v>
      </c>
      <c r="AF53" s="49">
        <v>55000</v>
      </c>
      <c r="AG53" s="52">
        <v>172264.95</v>
      </c>
      <c r="AH53" s="52">
        <v>1208691.52</v>
      </c>
      <c r="AI53" s="52">
        <f t="shared" si="0"/>
        <v>511216.14000000013</v>
      </c>
      <c r="AJ53" s="48">
        <v>877.78</v>
      </c>
      <c r="AK53" s="48">
        <v>146.30000000000001</v>
      </c>
      <c r="AL53" s="46">
        <v>0</v>
      </c>
      <c r="AM53" s="49">
        <v>1000</v>
      </c>
      <c r="AN53" s="48">
        <v>2024.08</v>
      </c>
      <c r="AO53" s="48">
        <v>2024.08</v>
      </c>
      <c r="AP53" s="48">
        <v>7.31</v>
      </c>
      <c r="AQ53" s="48">
        <v>182.87</v>
      </c>
    </row>
    <row r="54" spans="21:43" x14ac:dyDescent="0.35">
      <c r="U54" s="51">
        <v>0.5</v>
      </c>
      <c r="V54" s="51">
        <v>1</v>
      </c>
      <c r="W54" s="54">
        <v>2259.8000000000002</v>
      </c>
      <c r="X54" s="54">
        <f t="shared" si="1"/>
        <v>7414.0419947506562</v>
      </c>
      <c r="Y54" s="55">
        <v>0</v>
      </c>
      <c r="Z54" s="55">
        <f t="shared" si="2"/>
        <v>0</v>
      </c>
      <c r="AA54" s="48">
        <v>19589.689999999999</v>
      </c>
      <c r="AB54" s="48">
        <v>2089.92</v>
      </c>
      <c r="AC54" s="46">
        <v>0</v>
      </c>
      <c r="AD54" s="49">
        <v>25000</v>
      </c>
      <c r="AE54" s="52">
        <v>332028</v>
      </c>
      <c r="AF54" s="49">
        <v>55000</v>
      </c>
      <c r="AG54" s="52">
        <v>36126.58</v>
      </c>
      <c r="AH54" s="52">
        <v>224139.07</v>
      </c>
      <c r="AI54" s="52">
        <f t="shared" si="0"/>
        <v>173441.95999999996</v>
      </c>
      <c r="AJ54" s="48">
        <v>877.78</v>
      </c>
      <c r="AK54" s="48">
        <v>146.30000000000001</v>
      </c>
      <c r="AL54" s="46">
        <v>0</v>
      </c>
      <c r="AM54" s="49">
        <v>1000</v>
      </c>
      <c r="AN54" s="48">
        <v>2024.08</v>
      </c>
      <c r="AO54" s="48">
        <v>2024.08</v>
      </c>
      <c r="AP54" s="48">
        <v>7.31</v>
      </c>
      <c r="AQ54" s="48">
        <v>182.87</v>
      </c>
    </row>
    <row r="55" spans="21:43" x14ac:dyDescent="0.35">
      <c r="U55" s="51">
        <v>0.5</v>
      </c>
      <c r="V55" s="51">
        <v>2</v>
      </c>
      <c r="W55" s="54">
        <v>2741.4</v>
      </c>
      <c r="X55" s="54">
        <f t="shared" si="1"/>
        <v>8994.0944881889754</v>
      </c>
      <c r="Y55" s="55">
        <v>0</v>
      </c>
      <c r="Z55" s="55">
        <f t="shared" si="2"/>
        <v>0</v>
      </c>
      <c r="AA55" s="48">
        <v>19589.689999999999</v>
      </c>
      <c r="AB55" s="48">
        <v>2089.92</v>
      </c>
      <c r="AC55" s="46">
        <v>0</v>
      </c>
      <c r="AD55" s="49">
        <v>25000</v>
      </c>
      <c r="AE55" s="52">
        <v>402780</v>
      </c>
      <c r="AF55" s="49">
        <v>55000</v>
      </c>
      <c r="AG55" s="52">
        <v>42730.83</v>
      </c>
      <c r="AH55" s="52">
        <v>271900.96000000002</v>
      </c>
      <c r="AI55" s="52">
        <f t="shared" si="0"/>
        <v>189827.81999999995</v>
      </c>
      <c r="AJ55" s="48">
        <v>877.78</v>
      </c>
      <c r="AK55" s="48">
        <v>146.30000000000001</v>
      </c>
      <c r="AL55" s="46">
        <v>0</v>
      </c>
      <c r="AM55" s="49">
        <v>1000</v>
      </c>
      <c r="AN55" s="48">
        <v>2024.08</v>
      </c>
      <c r="AO55" s="48">
        <v>2024.08</v>
      </c>
      <c r="AP55" s="48">
        <v>7.31</v>
      </c>
      <c r="AQ55" s="48">
        <v>182.87</v>
      </c>
    </row>
    <row r="56" spans="21:43" x14ac:dyDescent="0.35">
      <c r="U56" s="51">
        <v>0.5</v>
      </c>
      <c r="V56" s="51">
        <v>5</v>
      </c>
      <c r="W56" s="54">
        <v>3387.7</v>
      </c>
      <c r="X56" s="54">
        <f t="shared" si="1"/>
        <v>11114.501312335957</v>
      </c>
      <c r="Y56" s="55">
        <v>0</v>
      </c>
      <c r="Z56" s="55">
        <f t="shared" si="2"/>
        <v>0</v>
      </c>
      <c r="AA56" s="48">
        <v>19589.689999999999</v>
      </c>
      <c r="AB56" s="48">
        <v>2089.92</v>
      </c>
      <c r="AC56" s="46">
        <v>0</v>
      </c>
      <c r="AD56" s="49">
        <v>25000</v>
      </c>
      <c r="AE56" s="52">
        <v>497746.5</v>
      </c>
      <c r="AF56" s="49">
        <v>55000</v>
      </c>
      <c r="AG56" s="52">
        <v>51595.34</v>
      </c>
      <c r="AH56" s="52">
        <v>336009.12</v>
      </c>
      <c r="AI56" s="52">
        <f t="shared" si="0"/>
        <v>211821.65000000002</v>
      </c>
      <c r="AJ56" s="48">
        <v>877.78</v>
      </c>
      <c r="AK56" s="48">
        <v>146.30000000000001</v>
      </c>
      <c r="AL56" s="46">
        <v>0</v>
      </c>
      <c r="AM56" s="49">
        <v>1000</v>
      </c>
      <c r="AN56" s="48">
        <v>2024.08</v>
      </c>
      <c r="AO56" s="48">
        <v>2024.08</v>
      </c>
      <c r="AP56" s="48">
        <v>7.31</v>
      </c>
      <c r="AQ56" s="48">
        <v>182.87</v>
      </c>
    </row>
    <row r="57" spans="21:43" x14ac:dyDescent="0.35">
      <c r="U57" s="51">
        <v>0.5</v>
      </c>
      <c r="V57" s="51">
        <v>10</v>
      </c>
      <c r="W57" s="54">
        <v>3864.6</v>
      </c>
      <c r="X57" s="54">
        <f t="shared" si="1"/>
        <v>12679.133858267716</v>
      </c>
      <c r="Y57" s="55">
        <v>0</v>
      </c>
      <c r="Z57" s="55">
        <f t="shared" si="2"/>
        <v>0</v>
      </c>
      <c r="AA57" s="48">
        <v>19589.689999999999</v>
      </c>
      <c r="AB57" s="48">
        <v>2089.92</v>
      </c>
      <c r="AC57" s="46">
        <v>0</v>
      </c>
      <c r="AD57" s="49">
        <v>25000</v>
      </c>
      <c r="AE57" s="52">
        <v>567813</v>
      </c>
      <c r="AF57" s="49">
        <v>55000</v>
      </c>
      <c r="AG57" s="52">
        <v>58135.6</v>
      </c>
      <c r="AH57" s="52">
        <v>383308.26</v>
      </c>
      <c r="AI57" s="52">
        <f t="shared" si="0"/>
        <v>228048.75</v>
      </c>
      <c r="AJ57" s="48">
        <v>877.78</v>
      </c>
      <c r="AK57" s="48">
        <v>146.30000000000001</v>
      </c>
      <c r="AL57" s="46">
        <v>0</v>
      </c>
      <c r="AM57" s="49">
        <v>1000</v>
      </c>
      <c r="AN57" s="48">
        <v>2024.08</v>
      </c>
      <c r="AO57" s="48">
        <v>2024.08</v>
      </c>
      <c r="AP57" s="48">
        <v>7.31</v>
      </c>
      <c r="AQ57" s="48">
        <v>182.87</v>
      </c>
    </row>
    <row r="58" spans="21:43" x14ac:dyDescent="0.35">
      <c r="U58" s="51">
        <v>1</v>
      </c>
      <c r="V58" s="51">
        <v>5.0000000000000001E-3</v>
      </c>
      <c r="W58" s="54">
        <v>242.9</v>
      </c>
      <c r="X58" s="54">
        <f t="shared" si="1"/>
        <v>796.91601049868768</v>
      </c>
      <c r="Y58" s="55">
        <v>194.4</v>
      </c>
      <c r="Z58" s="55">
        <f t="shared" si="2"/>
        <v>637.79527559055111</v>
      </c>
      <c r="AA58" s="48">
        <v>19589.689999999999</v>
      </c>
      <c r="AB58" s="48">
        <v>2089.92</v>
      </c>
      <c r="AC58" s="46">
        <v>0</v>
      </c>
      <c r="AD58" s="49">
        <v>25000</v>
      </c>
      <c r="AE58" s="52">
        <v>35685</v>
      </c>
      <c r="AF58" s="49">
        <v>55000</v>
      </c>
      <c r="AG58" s="52">
        <v>8464.86</v>
      </c>
      <c r="AH58" s="52">
        <v>24089.54</v>
      </c>
      <c r="AI58" s="52">
        <f t="shared" si="0"/>
        <v>104810.20999999999</v>
      </c>
      <c r="AJ58" s="48">
        <v>877.78</v>
      </c>
      <c r="AK58" s="48">
        <v>146.30000000000001</v>
      </c>
      <c r="AL58" s="46">
        <v>0</v>
      </c>
      <c r="AM58" s="49">
        <v>1000</v>
      </c>
      <c r="AN58" s="48">
        <v>2024.08</v>
      </c>
      <c r="AO58" s="48">
        <v>2024.08</v>
      </c>
      <c r="AP58" s="48">
        <v>7.31</v>
      </c>
      <c r="AQ58" s="48">
        <v>182.87</v>
      </c>
    </row>
    <row r="59" spans="21:43" x14ac:dyDescent="0.35">
      <c r="U59" s="51">
        <v>1</v>
      </c>
      <c r="V59" s="51">
        <v>8.0000000000000002E-3</v>
      </c>
      <c r="W59" s="54">
        <v>260.60000000000002</v>
      </c>
      <c r="X59" s="54">
        <f t="shared" si="1"/>
        <v>854.98687664041995</v>
      </c>
      <c r="Y59" s="55">
        <v>219.8</v>
      </c>
      <c r="Z59" s="55">
        <f t="shared" si="2"/>
        <v>721.12860892388449</v>
      </c>
      <c r="AA59" s="48">
        <v>19589.689999999999</v>
      </c>
      <c r="AB59" s="48">
        <v>2089.92</v>
      </c>
      <c r="AC59" s="46">
        <v>0</v>
      </c>
      <c r="AD59" s="49">
        <v>25000</v>
      </c>
      <c r="AE59" s="52">
        <v>38290.5</v>
      </c>
      <c r="AF59" s="49">
        <v>55000</v>
      </c>
      <c r="AG59" s="52">
        <v>8708.07</v>
      </c>
      <c r="AH59" s="52">
        <v>25848.41</v>
      </c>
      <c r="AI59" s="52">
        <f t="shared" si="0"/>
        <v>105413.62999999998</v>
      </c>
      <c r="AJ59" s="48">
        <v>877.78</v>
      </c>
      <c r="AK59" s="48">
        <v>146.30000000000001</v>
      </c>
      <c r="AL59" s="46">
        <v>0</v>
      </c>
      <c r="AM59" s="49">
        <v>1000</v>
      </c>
      <c r="AN59" s="48">
        <v>2024.08</v>
      </c>
      <c r="AO59" s="48">
        <v>2024.08</v>
      </c>
      <c r="AP59" s="48">
        <v>7.31</v>
      </c>
      <c r="AQ59" s="48">
        <v>182.87</v>
      </c>
    </row>
    <row r="60" spans="21:43" x14ac:dyDescent="0.35">
      <c r="U60" s="51">
        <v>1</v>
      </c>
      <c r="V60" s="51">
        <v>0.01</v>
      </c>
      <c r="W60" s="54">
        <v>270.39999999999998</v>
      </c>
      <c r="X60" s="54">
        <f t="shared" si="1"/>
        <v>887.13910761154841</v>
      </c>
      <c r="Y60" s="55">
        <v>233.7</v>
      </c>
      <c r="Z60" s="55">
        <f t="shared" si="2"/>
        <v>766.73228346456688</v>
      </c>
      <c r="AA60" s="48">
        <v>19589.689999999999</v>
      </c>
      <c r="AB60" s="48">
        <v>2089.92</v>
      </c>
      <c r="AC60" s="46">
        <v>0</v>
      </c>
      <c r="AD60" s="49">
        <v>25000</v>
      </c>
      <c r="AE60" s="52">
        <v>39729</v>
      </c>
      <c r="AF60" s="49">
        <v>55000</v>
      </c>
      <c r="AG60" s="52">
        <v>8842.35</v>
      </c>
      <c r="AH60" s="52">
        <v>26819.49</v>
      </c>
      <c r="AI60" s="52">
        <f t="shared" si="0"/>
        <v>105746.76999999997</v>
      </c>
      <c r="AJ60" s="48">
        <v>877.78</v>
      </c>
      <c r="AK60" s="48">
        <v>146.30000000000001</v>
      </c>
      <c r="AL60" s="46">
        <v>0</v>
      </c>
      <c r="AM60" s="49">
        <v>1000</v>
      </c>
      <c r="AN60" s="48">
        <v>2024.08</v>
      </c>
      <c r="AO60" s="48">
        <v>2024.08</v>
      </c>
      <c r="AP60" s="48">
        <v>7.31</v>
      </c>
      <c r="AQ60" s="48">
        <v>182.87</v>
      </c>
    </row>
    <row r="61" spans="21:43" x14ac:dyDescent="0.35">
      <c r="U61" s="51">
        <v>1</v>
      </c>
      <c r="V61" s="51">
        <v>0.02</v>
      </c>
      <c r="W61" s="54">
        <v>313.7</v>
      </c>
      <c r="X61" s="54">
        <f t="shared" si="1"/>
        <v>1029.1994750656168</v>
      </c>
      <c r="Y61" s="55">
        <v>298.3</v>
      </c>
      <c r="Z61" s="55">
        <f t="shared" si="2"/>
        <v>978.67454068241466</v>
      </c>
      <c r="AA61" s="48">
        <v>19589.689999999999</v>
      </c>
      <c r="AB61" s="48">
        <v>2089.92</v>
      </c>
      <c r="AC61" s="46">
        <v>0</v>
      </c>
      <c r="AD61" s="49">
        <v>25000</v>
      </c>
      <c r="AE61" s="52">
        <v>46090.5</v>
      </c>
      <c r="AF61" s="49">
        <v>55000</v>
      </c>
      <c r="AG61" s="52">
        <v>9436.15</v>
      </c>
      <c r="AH61" s="52">
        <v>31113.89</v>
      </c>
      <c r="AI61" s="52">
        <f t="shared" si="0"/>
        <v>107220.06999999999</v>
      </c>
      <c r="AJ61" s="48">
        <v>877.78</v>
      </c>
      <c r="AK61" s="48">
        <v>146.30000000000001</v>
      </c>
      <c r="AL61" s="46">
        <v>0</v>
      </c>
      <c r="AM61" s="49">
        <v>1000</v>
      </c>
      <c r="AN61" s="48">
        <v>2024.08</v>
      </c>
      <c r="AO61" s="48">
        <v>2024.08</v>
      </c>
      <c r="AP61" s="48">
        <v>7.31</v>
      </c>
      <c r="AQ61" s="48">
        <v>182.87</v>
      </c>
    </row>
    <row r="62" spans="21:43" x14ac:dyDescent="0.35">
      <c r="U62" s="51">
        <v>1</v>
      </c>
      <c r="V62" s="51">
        <v>0.05</v>
      </c>
      <c r="W62" s="54">
        <v>414.9</v>
      </c>
      <c r="X62" s="54">
        <f t="shared" si="1"/>
        <v>1361.2204724409448</v>
      </c>
      <c r="Y62" s="55">
        <v>485.6</v>
      </c>
      <c r="Z62" s="55">
        <f t="shared" si="2"/>
        <v>1593.1758530183727</v>
      </c>
      <c r="AA62" s="48">
        <v>19589.689999999999</v>
      </c>
      <c r="AB62" s="48">
        <v>2089.92</v>
      </c>
      <c r="AC62" s="46">
        <v>0</v>
      </c>
      <c r="AD62" s="49">
        <v>25000</v>
      </c>
      <c r="AE62" s="52">
        <v>71350.5</v>
      </c>
      <c r="AF62" s="49">
        <v>55000</v>
      </c>
      <c r="AG62" s="52">
        <v>11794.01</v>
      </c>
      <c r="AH62" s="52">
        <v>48165.919999999998</v>
      </c>
      <c r="AI62" s="52">
        <f t="shared" si="0"/>
        <v>113070.17999999998</v>
      </c>
      <c r="AJ62" s="48">
        <v>877.78</v>
      </c>
      <c r="AK62" s="48">
        <v>146.30000000000001</v>
      </c>
      <c r="AL62" s="46">
        <v>0</v>
      </c>
      <c r="AM62" s="49">
        <v>1000</v>
      </c>
      <c r="AN62" s="48">
        <v>2024.08</v>
      </c>
      <c r="AO62" s="48">
        <v>2024.08</v>
      </c>
      <c r="AP62" s="48">
        <v>7.31</v>
      </c>
      <c r="AQ62" s="48">
        <v>182.87</v>
      </c>
    </row>
    <row r="63" spans="21:43" x14ac:dyDescent="0.35">
      <c r="U63" s="51">
        <v>1</v>
      </c>
      <c r="V63" s="51">
        <v>0.1</v>
      </c>
      <c r="W63" s="54">
        <v>531.70000000000005</v>
      </c>
      <c r="X63" s="54">
        <f t="shared" si="1"/>
        <v>1744.4225721784778</v>
      </c>
      <c r="Y63" s="55">
        <v>808.3</v>
      </c>
      <c r="Z63" s="55">
        <f t="shared" si="2"/>
        <v>2651.9028871391074</v>
      </c>
      <c r="AA63" s="48">
        <v>19589.689999999999</v>
      </c>
      <c r="AB63" s="48">
        <v>2089.92</v>
      </c>
      <c r="AC63" s="46">
        <v>0</v>
      </c>
      <c r="AD63" s="49">
        <v>25000</v>
      </c>
      <c r="AE63" s="52">
        <v>118756.5</v>
      </c>
      <c r="AF63" s="49">
        <v>55000</v>
      </c>
      <c r="AG63" s="52">
        <v>16219.06</v>
      </c>
      <c r="AH63" s="52">
        <v>80167.850000000006</v>
      </c>
      <c r="AI63" s="52">
        <f t="shared" si="0"/>
        <v>124049.19999999998</v>
      </c>
      <c r="AJ63" s="48">
        <v>877.78</v>
      </c>
      <c r="AK63" s="48">
        <v>146.30000000000001</v>
      </c>
      <c r="AL63" s="46">
        <v>0</v>
      </c>
      <c r="AM63" s="49">
        <v>1000</v>
      </c>
      <c r="AN63" s="48">
        <v>2024.08</v>
      </c>
      <c r="AO63" s="48">
        <v>2024.08</v>
      </c>
      <c r="AP63" s="48">
        <v>7.31</v>
      </c>
      <c r="AQ63" s="48">
        <v>182.87</v>
      </c>
    </row>
    <row r="64" spans="21:43" x14ac:dyDescent="0.35">
      <c r="U64" s="51">
        <v>1</v>
      </c>
      <c r="V64" s="51">
        <v>0.2</v>
      </c>
      <c r="W64" s="54">
        <v>694.2</v>
      </c>
      <c r="X64" s="54">
        <f t="shared" si="1"/>
        <v>2277.5590551181103</v>
      </c>
      <c r="Y64" s="55">
        <v>1540.5</v>
      </c>
      <c r="Z64" s="55">
        <f t="shared" si="2"/>
        <v>5054.1338582677163</v>
      </c>
      <c r="AA64" s="48">
        <v>19589.689999999999</v>
      </c>
      <c r="AB64" s="48">
        <v>2089.92</v>
      </c>
      <c r="AC64" s="46">
        <v>0</v>
      </c>
      <c r="AD64" s="49">
        <v>25000</v>
      </c>
      <c r="AE64" s="52">
        <v>21036.14</v>
      </c>
      <c r="AF64" s="49">
        <v>55000</v>
      </c>
      <c r="AG64" s="52">
        <v>7097.49</v>
      </c>
      <c r="AH64" s="52">
        <v>14200.67</v>
      </c>
      <c r="AI64" s="52">
        <f t="shared" ref="AI64" si="7">AA64+AB64+AC64+AD64+AE64+AF64-AG64-AH64</f>
        <v>101417.59</v>
      </c>
      <c r="AJ64" s="48">
        <v>877.78</v>
      </c>
      <c r="AK64" s="48">
        <v>146.30000000000001</v>
      </c>
      <c r="AL64" s="46">
        <v>0</v>
      </c>
      <c r="AM64" s="49">
        <v>1000</v>
      </c>
      <c r="AN64" s="48">
        <v>2024.08</v>
      </c>
      <c r="AO64" s="48">
        <v>2024.08</v>
      </c>
      <c r="AP64" s="48">
        <v>7.31</v>
      </c>
      <c r="AQ64" s="48">
        <v>182.87</v>
      </c>
    </row>
    <row r="65" spans="21:43" x14ac:dyDescent="0.35">
      <c r="U65" s="51">
        <v>1</v>
      </c>
      <c r="V65" s="51">
        <v>0.5</v>
      </c>
      <c r="W65" s="54">
        <v>963</v>
      </c>
      <c r="X65" s="54">
        <f t="shared" si="1"/>
        <v>3159.4488188976375</v>
      </c>
      <c r="Y65" s="55">
        <v>6558.1</v>
      </c>
      <c r="Z65" s="55">
        <f t="shared" si="2"/>
        <v>21516.076115485565</v>
      </c>
      <c r="AA65" s="48">
        <v>19589.689999999999</v>
      </c>
      <c r="AB65" s="48">
        <v>2089.92</v>
      </c>
      <c r="AC65" s="46">
        <v>0</v>
      </c>
      <c r="AD65" s="49">
        <v>25000</v>
      </c>
      <c r="AE65" s="52">
        <v>963561</v>
      </c>
      <c r="AF65" s="49">
        <v>55000</v>
      </c>
      <c r="AG65" s="52">
        <v>95076.14</v>
      </c>
      <c r="AH65" s="52">
        <v>650462.19999999995</v>
      </c>
      <c r="AI65" s="52">
        <f t="shared" si="0"/>
        <v>319702.2699999999</v>
      </c>
      <c r="AJ65" s="48">
        <v>877.78</v>
      </c>
      <c r="AK65" s="48">
        <v>146.30000000000001</v>
      </c>
      <c r="AL65" s="46">
        <v>0</v>
      </c>
      <c r="AM65" s="49">
        <v>1000</v>
      </c>
      <c r="AN65" s="48">
        <v>2024.08</v>
      </c>
      <c r="AO65" s="48">
        <v>2024.08</v>
      </c>
      <c r="AP65" s="48">
        <v>7.31</v>
      </c>
      <c r="AQ65" s="48">
        <v>182.87</v>
      </c>
    </row>
    <row r="66" spans="21:43" x14ac:dyDescent="0.35">
      <c r="U66" s="51">
        <v>1</v>
      </c>
      <c r="V66" s="51">
        <v>1</v>
      </c>
      <c r="W66" s="54">
        <v>1198.4000000000001</v>
      </c>
      <c r="X66" s="54">
        <f t="shared" si="1"/>
        <v>3931.7585301837271</v>
      </c>
      <c r="Y66" s="55">
        <v>0</v>
      </c>
      <c r="Z66" s="55">
        <f t="shared" si="2"/>
        <v>0</v>
      </c>
      <c r="AA66" s="48">
        <v>19589.689999999999</v>
      </c>
      <c r="AB66" s="48">
        <v>2089.92</v>
      </c>
      <c r="AC66" s="46">
        <v>0</v>
      </c>
      <c r="AD66" s="49">
        <v>25000</v>
      </c>
      <c r="AE66" s="52">
        <v>176074.5</v>
      </c>
      <c r="AF66" s="49">
        <v>55000</v>
      </c>
      <c r="AG66" s="52">
        <v>21569.32</v>
      </c>
      <c r="AH66" s="52">
        <v>118860.98</v>
      </c>
      <c r="AI66" s="52">
        <f t="shared" si="0"/>
        <v>137323.81</v>
      </c>
      <c r="AJ66" s="48">
        <v>877.78</v>
      </c>
      <c r="AK66" s="48">
        <v>146.30000000000001</v>
      </c>
      <c r="AL66" s="46">
        <v>0</v>
      </c>
      <c r="AM66" s="49">
        <v>1000</v>
      </c>
      <c r="AN66" s="48">
        <v>2024.08</v>
      </c>
      <c r="AO66" s="48">
        <v>2024.08</v>
      </c>
      <c r="AP66" s="48">
        <v>7.31</v>
      </c>
      <c r="AQ66" s="48">
        <v>182.87</v>
      </c>
    </row>
    <row r="67" spans="21:43" x14ac:dyDescent="0.35">
      <c r="U67" s="51">
        <v>1</v>
      </c>
      <c r="V67" s="51">
        <v>2</v>
      </c>
      <c r="W67" s="54">
        <v>1447.6</v>
      </c>
      <c r="X67" s="54">
        <f t="shared" si="1"/>
        <v>4749.3438320209971</v>
      </c>
      <c r="Y67" s="55">
        <v>0</v>
      </c>
      <c r="Z67" s="55">
        <f t="shared" si="2"/>
        <v>0</v>
      </c>
      <c r="AA67" s="48">
        <v>19589.689999999999</v>
      </c>
      <c r="AB67" s="48">
        <v>2089.92</v>
      </c>
      <c r="AC67" s="46">
        <v>0</v>
      </c>
      <c r="AD67" s="49">
        <v>25000</v>
      </c>
      <c r="AE67" s="52">
        <v>212689.5</v>
      </c>
      <c r="AF67" s="49">
        <v>55000</v>
      </c>
      <c r="AG67" s="52">
        <v>24987.1</v>
      </c>
      <c r="AH67" s="52">
        <v>143578.32999999999</v>
      </c>
      <c r="AI67" s="52">
        <f t="shared" si="0"/>
        <v>145803.68000000002</v>
      </c>
      <c r="AJ67" s="48">
        <v>877.78</v>
      </c>
      <c r="AK67" s="48">
        <v>146.30000000000001</v>
      </c>
      <c r="AL67" s="46">
        <v>0</v>
      </c>
      <c r="AM67" s="49">
        <v>1000</v>
      </c>
      <c r="AN67" s="48">
        <v>2024.08</v>
      </c>
      <c r="AO67" s="48">
        <v>2024.08</v>
      </c>
      <c r="AP67" s="48">
        <v>7.31</v>
      </c>
      <c r="AQ67" s="48">
        <v>182.87</v>
      </c>
    </row>
    <row r="68" spans="21:43" x14ac:dyDescent="0.35">
      <c r="U68" s="51">
        <v>1</v>
      </c>
      <c r="V68" s="51">
        <v>5</v>
      </c>
      <c r="W68" s="54">
        <v>1780.4</v>
      </c>
      <c r="X68" s="54">
        <f t="shared" si="1"/>
        <v>5841.2073490813646</v>
      </c>
      <c r="Y68" s="55">
        <v>0</v>
      </c>
      <c r="Z68" s="55">
        <f t="shared" si="2"/>
        <v>0</v>
      </c>
      <c r="AA68" s="48">
        <v>19589.689999999999</v>
      </c>
      <c r="AB68" s="48">
        <v>2089.92</v>
      </c>
      <c r="AC68" s="46">
        <v>0</v>
      </c>
      <c r="AD68" s="49">
        <v>25000</v>
      </c>
      <c r="AE68" s="52">
        <v>261589.5</v>
      </c>
      <c r="AF68" s="49">
        <v>55000</v>
      </c>
      <c r="AG68" s="52">
        <v>29551.599999999999</v>
      </c>
      <c r="AH68" s="52">
        <v>176588.79999999999</v>
      </c>
      <c r="AI68" s="52">
        <f t="shared" si="0"/>
        <v>157128.71000000002</v>
      </c>
      <c r="AJ68" s="48">
        <v>877.78</v>
      </c>
      <c r="AK68" s="48">
        <v>146.30000000000001</v>
      </c>
      <c r="AL68" s="46">
        <v>0</v>
      </c>
      <c r="AM68" s="49">
        <v>1000</v>
      </c>
      <c r="AN68" s="48">
        <v>2024.08</v>
      </c>
      <c r="AO68" s="48">
        <v>2024.08</v>
      </c>
      <c r="AP68" s="48">
        <v>7.31</v>
      </c>
      <c r="AQ68" s="48">
        <v>182.87</v>
      </c>
    </row>
    <row r="69" spans="21:43" x14ac:dyDescent="0.35">
      <c r="U69" s="51">
        <v>1</v>
      </c>
      <c r="V69" s="51">
        <v>10</v>
      </c>
      <c r="W69" s="54">
        <v>2024.7</v>
      </c>
      <c r="X69" s="54">
        <f t="shared" si="1"/>
        <v>6642.7165354330709</v>
      </c>
      <c r="Y69" s="55">
        <v>0</v>
      </c>
      <c r="Z69" s="55">
        <f t="shared" si="2"/>
        <v>0</v>
      </c>
      <c r="AA69" s="48">
        <v>19589.689999999999</v>
      </c>
      <c r="AB69" s="48">
        <v>2089.92</v>
      </c>
      <c r="AC69" s="46">
        <v>0</v>
      </c>
      <c r="AD69" s="49">
        <v>25000</v>
      </c>
      <c r="AE69" s="52">
        <v>297490.5</v>
      </c>
      <c r="AF69" s="49">
        <v>55000</v>
      </c>
      <c r="AG69" s="52">
        <v>32902.730000000003</v>
      </c>
      <c r="AH69" s="52">
        <v>200824.16</v>
      </c>
      <c r="AI69" s="52">
        <f t="shared" si="0"/>
        <v>165443.22</v>
      </c>
      <c r="AJ69" s="48">
        <v>877.78</v>
      </c>
      <c r="AK69" s="48">
        <v>146.30000000000001</v>
      </c>
      <c r="AL69" s="46">
        <v>0</v>
      </c>
      <c r="AM69" s="49">
        <v>1000</v>
      </c>
      <c r="AN69" s="48">
        <v>2024.08</v>
      </c>
      <c r="AO69" s="48">
        <v>2024.08</v>
      </c>
      <c r="AP69" s="48">
        <v>7.31</v>
      </c>
      <c r="AQ69" s="48">
        <v>182.87</v>
      </c>
    </row>
    <row r="70" spans="21:43" x14ac:dyDescent="0.35">
      <c r="U70" s="51">
        <v>2</v>
      </c>
      <c r="V70" s="51">
        <v>5.0000000000000001E-3</v>
      </c>
      <c r="W70" s="54">
        <v>151.19999999999999</v>
      </c>
      <c r="X70" s="54">
        <f t="shared" si="1"/>
        <v>496.06299212598418</v>
      </c>
      <c r="Y70" s="55">
        <v>133.80000000000001</v>
      </c>
      <c r="Z70" s="55">
        <f t="shared" si="2"/>
        <v>438.97637795275591</v>
      </c>
      <c r="AA70" s="48">
        <v>19589.689999999999</v>
      </c>
      <c r="AB70" s="48">
        <v>2089.92</v>
      </c>
      <c r="AC70" s="46">
        <v>0</v>
      </c>
      <c r="AD70" s="49">
        <v>25000</v>
      </c>
      <c r="AE70" s="52">
        <v>22213.5</v>
      </c>
      <c r="AF70" s="49">
        <v>55000</v>
      </c>
      <c r="AG70" s="52">
        <v>7207.39</v>
      </c>
      <c r="AH70" s="52">
        <v>14995.46</v>
      </c>
      <c r="AI70" s="52">
        <f t="shared" si="0"/>
        <v>101690.26000000001</v>
      </c>
      <c r="AJ70" s="48">
        <v>877.78</v>
      </c>
      <c r="AK70" s="48">
        <v>146.30000000000001</v>
      </c>
      <c r="AL70" s="46">
        <v>0</v>
      </c>
      <c r="AM70" s="49">
        <v>1000</v>
      </c>
      <c r="AN70" s="48">
        <v>2024.08</v>
      </c>
      <c r="AO70" s="48">
        <v>2024.08</v>
      </c>
      <c r="AP70" s="48">
        <v>7.31</v>
      </c>
      <c r="AQ70" s="48">
        <v>182.87</v>
      </c>
    </row>
    <row r="71" spans="21:43" x14ac:dyDescent="0.35">
      <c r="U71" s="51">
        <v>2</v>
      </c>
      <c r="V71" s="51">
        <v>8.0000000000000002E-3</v>
      </c>
      <c r="W71" s="54">
        <v>159</v>
      </c>
      <c r="X71" s="54">
        <f t="shared" si="1"/>
        <v>521.65354330708658</v>
      </c>
      <c r="Y71" s="55">
        <v>144.80000000000001</v>
      </c>
      <c r="Z71" s="55">
        <f t="shared" si="2"/>
        <v>475.06561679790025</v>
      </c>
      <c r="AA71" s="48">
        <v>19589.689999999999</v>
      </c>
      <c r="AB71" s="48">
        <v>2089.92</v>
      </c>
      <c r="AC71" s="46">
        <v>0</v>
      </c>
      <c r="AD71" s="49">
        <v>25000</v>
      </c>
      <c r="AE71" s="52">
        <v>23356.5</v>
      </c>
      <c r="AF71" s="49">
        <v>55000</v>
      </c>
      <c r="AG71" s="52">
        <v>7314.08</v>
      </c>
      <c r="AH71" s="52">
        <v>15767.06</v>
      </c>
      <c r="AI71" s="52">
        <f t="shared" si="0"/>
        <v>101954.97</v>
      </c>
      <c r="AJ71" s="48">
        <v>877.78</v>
      </c>
      <c r="AK71" s="48">
        <v>146.30000000000001</v>
      </c>
      <c r="AL71" s="46">
        <v>0</v>
      </c>
      <c r="AM71" s="49">
        <v>1000</v>
      </c>
      <c r="AN71" s="48">
        <v>2024.08</v>
      </c>
      <c r="AO71" s="48">
        <v>2024.08</v>
      </c>
      <c r="AP71" s="48">
        <v>7.31</v>
      </c>
      <c r="AQ71" s="48">
        <v>182.87</v>
      </c>
    </row>
    <row r="72" spans="21:43" x14ac:dyDescent="0.35">
      <c r="U72" s="51">
        <v>2</v>
      </c>
      <c r="V72" s="51">
        <v>0.01</v>
      </c>
      <c r="W72" s="54">
        <v>163.69999999999999</v>
      </c>
      <c r="X72" s="54">
        <f t="shared" si="1"/>
        <v>537.07349081364828</v>
      </c>
      <c r="Y72" s="55">
        <v>151.5</v>
      </c>
      <c r="Z72" s="55">
        <f t="shared" si="2"/>
        <v>497.04724409448818</v>
      </c>
      <c r="AA72" s="48">
        <v>19589.689999999999</v>
      </c>
      <c r="AB72" s="48">
        <v>2089.92</v>
      </c>
      <c r="AC72" s="46">
        <v>0</v>
      </c>
      <c r="AD72" s="49">
        <v>25000</v>
      </c>
      <c r="AE72" s="52">
        <v>24057</v>
      </c>
      <c r="AF72" s="49">
        <v>55000</v>
      </c>
      <c r="AG72" s="52">
        <v>7379.46</v>
      </c>
      <c r="AH72" s="52">
        <v>16239.94</v>
      </c>
      <c r="AI72" s="52">
        <f t="shared" si="0"/>
        <v>102117.20999999999</v>
      </c>
      <c r="AJ72" s="48">
        <v>877.78</v>
      </c>
      <c r="AK72" s="48">
        <v>146.30000000000001</v>
      </c>
      <c r="AL72" s="46">
        <v>0</v>
      </c>
      <c r="AM72" s="49">
        <v>1000</v>
      </c>
      <c r="AN72" s="48">
        <v>2024.08</v>
      </c>
      <c r="AO72" s="48">
        <v>2024.08</v>
      </c>
      <c r="AP72" s="48">
        <v>7.31</v>
      </c>
      <c r="AQ72" s="48">
        <v>182.87</v>
      </c>
    </row>
    <row r="73" spans="21:43" x14ac:dyDescent="0.35">
      <c r="U73" s="51">
        <v>2</v>
      </c>
      <c r="V73" s="51">
        <v>0.02</v>
      </c>
      <c r="W73" s="54">
        <v>186.2</v>
      </c>
      <c r="X73" s="54">
        <f t="shared" si="1"/>
        <v>610.89238845144348</v>
      </c>
      <c r="Y73" s="55">
        <v>185.9</v>
      </c>
      <c r="Z73" s="55">
        <f t="shared" si="2"/>
        <v>609.90813648293965</v>
      </c>
      <c r="AA73" s="48">
        <v>19589.689999999999</v>
      </c>
      <c r="AB73" s="48">
        <v>2089.92</v>
      </c>
      <c r="AC73" s="46">
        <v>0</v>
      </c>
      <c r="AD73" s="49">
        <v>25000</v>
      </c>
      <c r="AE73" s="52">
        <v>27363</v>
      </c>
      <c r="AF73" s="49">
        <v>55000</v>
      </c>
      <c r="AG73" s="52">
        <v>7688.06</v>
      </c>
      <c r="AH73" s="52">
        <v>18471.689999999999</v>
      </c>
      <c r="AI73" s="52">
        <f t="shared" si="0"/>
        <v>102882.86</v>
      </c>
      <c r="AJ73" s="48">
        <v>877.78</v>
      </c>
      <c r="AK73" s="48">
        <v>146.30000000000001</v>
      </c>
      <c r="AL73" s="46">
        <v>0</v>
      </c>
      <c r="AM73" s="49">
        <v>1000</v>
      </c>
      <c r="AN73" s="48">
        <v>2024.08</v>
      </c>
      <c r="AO73" s="48">
        <v>2024.08</v>
      </c>
      <c r="AP73" s="48">
        <v>7.31</v>
      </c>
      <c r="AQ73" s="48">
        <v>182.87</v>
      </c>
    </row>
    <row r="74" spans="21:43" x14ac:dyDescent="0.35">
      <c r="U74" s="51">
        <v>2</v>
      </c>
      <c r="V74" s="51">
        <v>0.05</v>
      </c>
      <c r="W74" s="54">
        <v>241.3</v>
      </c>
      <c r="X74" s="54">
        <f t="shared" si="1"/>
        <v>791.66666666666663</v>
      </c>
      <c r="Y74" s="55">
        <v>291.60000000000002</v>
      </c>
      <c r="Z74" s="55">
        <f t="shared" si="2"/>
        <v>956.69291338582684</v>
      </c>
      <c r="AA74" s="48">
        <v>19589.689999999999</v>
      </c>
      <c r="AB74" s="48">
        <v>2089.92</v>
      </c>
      <c r="AC74" s="46">
        <v>0</v>
      </c>
      <c r="AD74" s="49">
        <v>25000</v>
      </c>
      <c r="AE74" s="52">
        <v>42838.5</v>
      </c>
      <c r="AF74" s="49">
        <v>55000</v>
      </c>
      <c r="AG74" s="52">
        <v>9132.6</v>
      </c>
      <c r="AH74" s="52">
        <v>28918.59</v>
      </c>
      <c r="AI74" s="52">
        <f t="shared" si="0"/>
        <v>106466.91999999998</v>
      </c>
      <c r="AJ74" s="48">
        <v>877.78</v>
      </c>
      <c r="AK74" s="48">
        <v>146.30000000000001</v>
      </c>
      <c r="AL74" s="46">
        <v>0</v>
      </c>
      <c r="AM74" s="49">
        <v>1000</v>
      </c>
      <c r="AN74" s="48">
        <v>2024.08</v>
      </c>
      <c r="AO74" s="48">
        <v>2024.08</v>
      </c>
      <c r="AP74" s="48">
        <v>7.31</v>
      </c>
      <c r="AQ74" s="48">
        <v>182.87</v>
      </c>
    </row>
    <row r="75" spans="21:43" x14ac:dyDescent="0.35">
      <c r="U75" s="51">
        <v>2</v>
      </c>
      <c r="V75" s="51">
        <v>0.1</v>
      </c>
      <c r="W75" s="54">
        <v>305.3</v>
      </c>
      <c r="X75" s="54">
        <f t="shared" si="1"/>
        <v>1001.6404199475065</v>
      </c>
      <c r="Y75" s="55">
        <v>474.7</v>
      </c>
      <c r="Z75" s="55">
        <f t="shared" si="2"/>
        <v>1557.4146981627296</v>
      </c>
      <c r="AA75" s="48">
        <v>19589.689999999999</v>
      </c>
      <c r="AB75" s="48">
        <v>2089.92</v>
      </c>
      <c r="AC75" s="46">
        <v>0</v>
      </c>
      <c r="AD75" s="49">
        <v>25000</v>
      </c>
      <c r="AE75" s="52">
        <v>69745.5</v>
      </c>
      <c r="AF75" s="49">
        <v>55000</v>
      </c>
      <c r="AG75" s="52">
        <v>11644.19</v>
      </c>
      <c r="AH75" s="52">
        <v>47082.45</v>
      </c>
      <c r="AI75" s="52">
        <f t="shared" si="0"/>
        <v>112698.46999999999</v>
      </c>
      <c r="AJ75" s="48">
        <v>877.78</v>
      </c>
      <c r="AK75" s="48">
        <v>146.30000000000001</v>
      </c>
      <c r="AL75" s="46">
        <v>0</v>
      </c>
      <c r="AM75" s="49">
        <v>1000</v>
      </c>
      <c r="AN75" s="48">
        <v>2024.08</v>
      </c>
      <c r="AO75" s="48">
        <v>2024.08</v>
      </c>
      <c r="AP75" s="48">
        <v>7.31</v>
      </c>
      <c r="AQ75" s="48">
        <v>182.87</v>
      </c>
    </row>
    <row r="76" spans="21:43" x14ac:dyDescent="0.35">
      <c r="U76" s="51">
        <v>2</v>
      </c>
      <c r="V76" s="51">
        <v>0.2</v>
      </c>
      <c r="W76" s="54">
        <v>395.2</v>
      </c>
      <c r="X76" s="54">
        <f t="shared" si="1"/>
        <v>1296.5879265091862</v>
      </c>
      <c r="Y76" s="55">
        <v>893.8</v>
      </c>
      <c r="Z76" s="55">
        <f t="shared" si="2"/>
        <v>2932.4146981627296</v>
      </c>
      <c r="AA76" s="48">
        <v>19589.689999999999</v>
      </c>
      <c r="AB76" s="48">
        <v>2089.92</v>
      </c>
      <c r="AC76" s="46">
        <v>0</v>
      </c>
      <c r="AD76" s="49">
        <v>25000</v>
      </c>
      <c r="AE76" s="52">
        <v>131317.5</v>
      </c>
      <c r="AF76" s="49">
        <v>55000</v>
      </c>
      <c r="AG76" s="52">
        <v>17391.54</v>
      </c>
      <c r="AH76" s="52">
        <v>88647.29</v>
      </c>
      <c r="AI76" s="52">
        <f t="shared" ref="AI76" si="8">AA76+AB76+AC76+AD76+AE76+AF76-AG76-AH76</f>
        <v>126958.27999999998</v>
      </c>
      <c r="AJ76" s="48">
        <v>877.78</v>
      </c>
      <c r="AK76" s="48">
        <v>146.30000000000001</v>
      </c>
      <c r="AL76" s="46">
        <v>0</v>
      </c>
      <c r="AM76" s="49">
        <v>1000</v>
      </c>
      <c r="AN76" s="48">
        <v>2024.08</v>
      </c>
      <c r="AO76" s="48">
        <v>2024.08</v>
      </c>
      <c r="AP76" s="48">
        <v>7.31</v>
      </c>
      <c r="AQ76" s="48">
        <v>182.87</v>
      </c>
    </row>
    <row r="77" spans="21:43" x14ac:dyDescent="0.35">
      <c r="U77" s="51">
        <v>2</v>
      </c>
      <c r="V77" s="51">
        <v>0.5</v>
      </c>
      <c r="W77" s="54">
        <v>539.20000000000005</v>
      </c>
      <c r="X77" s="54">
        <f t="shared" si="1"/>
        <v>1769.0288713910761</v>
      </c>
      <c r="Y77" s="55">
        <v>3730</v>
      </c>
      <c r="Z77" s="55">
        <f t="shared" si="2"/>
        <v>12237.53280839895</v>
      </c>
      <c r="AA77" s="48">
        <v>19589.689999999999</v>
      </c>
      <c r="AB77" s="48">
        <v>2089.92</v>
      </c>
      <c r="AC77" s="46">
        <v>0</v>
      </c>
      <c r="AD77" s="49">
        <v>25000</v>
      </c>
      <c r="AE77" s="52">
        <v>548038.5</v>
      </c>
      <c r="AF77" s="49">
        <v>55000</v>
      </c>
      <c r="AG77" s="52">
        <v>56289.78</v>
      </c>
      <c r="AH77" s="52">
        <v>369959.27</v>
      </c>
      <c r="AI77" s="52">
        <f t="shared" si="0"/>
        <v>223469.05999999994</v>
      </c>
      <c r="AJ77" s="48">
        <v>877.78</v>
      </c>
      <c r="AK77" s="48">
        <v>146.30000000000001</v>
      </c>
      <c r="AL77" s="46">
        <v>0</v>
      </c>
      <c r="AM77" s="49">
        <v>1000</v>
      </c>
      <c r="AN77" s="48">
        <v>2024.08</v>
      </c>
      <c r="AO77" s="48">
        <v>2024.08</v>
      </c>
      <c r="AP77" s="48">
        <v>7.31</v>
      </c>
      <c r="AQ77" s="48">
        <v>182.87</v>
      </c>
    </row>
    <row r="78" spans="21:43" x14ac:dyDescent="0.35">
      <c r="U78" s="51">
        <v>2</v>
      </c>
      <c r="V78" s="51">
        <v>1</v>
      </c>
      <c r="W78" s="54">
        <v>665</v>
      </c>
      <c r="X78" s="54">
        <f t="shared" si="1"/>
        <v>2181.7585301837271</v>
      </c>
      <c r="Y78" s="55">
        <v>0</v>
      </c>
      <c r="Z78" s="55">
        <f t="shared" si="2"/>
        <v>0</v>
      </c>
      <c r="AA78" s="48">
        <v>19589.689999999999</v>
      </c>
      <c r="AB78" s="48">
        <v>2089.92</v>
      </c>
      <c r="AC78" s="46">
        <v>0</v>
      </c>
      <c r="AD78" s="49">
        <v>25000</v>
      </c>
      <c r="AE78" s="52">
        <v>117171</v>
      </c>
      <c r="AF78" s="49">
        <v>55000</v>
      </c>
      <c r="AG78" s="52">
        <v>16071.06</v>
      </c>
      <c r="AH78" s="52">
        <v>79097.539999999994</v>
      </c>
      <c r="AI78" s="52">
        <f t="shared" si="0"/>
        <v>123682.01</v>
      </c>
      <c r="AJ78" s="48">
        <v>877.78</v>
      </c>
      <c r="AK78" s="48">
        <v>146.30000000000001</v>
      </c>
      <c r="AL78" s="46">
        <v>0</v>
      </c>
      <c r="AM78" s="49">
        <v>1000</v>
      </c>
      <c r="AN78" s="48">
        <v>2024.08</v>
      </c>
      <c r="AO78" s="48">
        <v>2024.08</v>
      </c>
      <c r="AP78" s="48">
        <v>7.31</v>
      </c>
      <c r="AQ78" s="48">
        <v>182.87</v>
      </c>
    </row>
    <row r="79" spans="21:43" x14ac:dyDescent="0.35">
      <c r="U79" s="51">
        <v>2</v>
      </c>
      <c r="V79" s="51">
        <v>2</v>
      </c>
      <c r="W79" s="54">
        <v>797.5</v>
      </c>
      <c r="X79" s="54">
        <f t="shared" si="1"/>
        <v>2616.4698162729655</v>
      </c>
      <c r="Y79" s="55">
        <v>0</v>
      </c>
      <c r="Z79" s="55">
        <f t="shared" si="2"/>
        <v>0</v>
      </c>
      <c r="AA79" s="48">
        <v>19589.689999999999</v>
      </c>
      <c r="AB79" s="48">
        <v>2089.92</v>
      </c>
      <c r="AC79" s="46">
        <v>0</v>
      </c>
      <c r="AD79" s="49">
        <v>25000</v>
      </c>
      <c r="AE79" s="52">
        <v>142924.5</v>
      </c>
      <c r="AF79" s="49">
        <v>55000</v>
      </c>
      <c r="AG79" s="52">
        <v>18474.98</v>
      </c>
      <c r="AH79" s="52">
        <v>96482.72</v>
      </c>
      <c r="AI79" s="52">
        <f t="shared" si="0"/>
        <v>129646.40999999997</v>
      </c>
      <c r="AJ79" s="48">
        <v>877.78</v>
      </c>
      <c r="AK79" s="48">
        <v>146.30000000000001</v>
      </c>
      <c r="AL79" s="46">
        <v>0</v>
      </c>
      <c r="AM79" s="49">
        <v>1000</v>
      </c>
      <c r="AN79" s="48">
        <v>2024.08</v>
      </c>
      <c r="AO79" s="48">
        <v>2024.08</v>
      </c>
      <c r="AP79" s="48">
        <v>7.31</v>
      </c>
      <c r="AQ79" s="48">
        <v>182.87</v>
      </c>
    </row>
    <row r="80" spans="21:43" x14ac:dyDescent="0.35">
      <c r="U80" s="51">
        <v>2</v>
      </c>
      <c r="V80" s="51">
        <v>5</v>
      </c>
      <c r="W80" s="54">
        <v>972.8</v>
      </c>
      <c r="X80" s="54">
        <f t="shared" si="1"/>
        <v>3191.601049868766</v>
      </c>
      <c r="Y80" s="55">
        <v>0</v>
      </c>
      <c r="Z80" s="55">
        <f t="shared" si="2"/>
        <v>0</v>
      </c>
      <c r="AA80" s="48">
        <v>19589.689999999999</v>
      </c>
      <c r="AB80" s="48">
        <v>2089.92</v>
      </c>
      <c r="AC80" s="46">
        <v>0</v>
      </c>
      <c r="AD80" s="49">
        <v>25000</v>
      </c>
      <c r="AE80" s="52">
        <v>161656.5</v>
      </c>
      <c r="AF80" s="49">
        <v>55000</v>
      </c>
      <c r="AG80" s="52">
        <v>20223.5</v>
      </c>
      <c r="AH80" s="52">
        <v>109127.96</v>
      </c>
      <c r="AI80" s="52">
        <f t="shared" ref="AI80:AI149" si="9">AA80+AB80+AC80+AD80+AE80+AF80-AG80-AH80</f>
        <v>133984.64999999997</v>
      </c>
      <c r="AJ80" s="48">
        <v>877.78</v>
      </c>
      <c r="AK80" s="48">
        <v>146.30000000000001</v>
      </c>
      <c r="AL80" s="46">
        <v>0</v>
      </c>
      <c r="AM80" s="49">
        <v>1000</v>
      </c>
      <c r="AN80" s="48">
        <v>2024.08</v>
      </c>
      <c r="AO80" s="48">
        <v>2024.08</v>
      </c>
      <c r="AP80" s="48">
        <v>7.31</v>
      </c>
      <c r="AQ80" s="48">
        <v>182.87</v>
      </c>
    </row>
    <row r="81" spans="21:43" x14ac:dyDescent="0.35">
      <c r="U81" s="51">
        <v>2</v>
      </c>
      <c r="V81" s="51">
        <v>10</v>
      </c>
      <c r="W81" s="54">
        <v>1100.2</v>
      </c>
      <c r="X81" s="54">
        <f t="shared" ref="X81:X150" si="10">W81/0.3048</f>
        <v>3609.5800524934384</v>
      </c>
      <c r="Y81" s="55">
        <v>0</v>
      </c>
      <c r="Z81" s="55">
        <f t="shared" ref="Z81:Z150" si="11">Y81/0.3048</f>
        <v>0</v>
      </c>
      <c r="AA81" s="48">
        <v>19589.689999999999</v>
      </c>
      <c r="AB81" s="48">
        <v>2089.92</v>
      </c>
      <c r="AC81" s="46">
        <v>0</v>
      </c>
      <c r="AD81" s="49">
        <v>25000</v>
      </c>
      <c r="AE81" s="52">
        <v>15086.48</v>
      </c>
      <c r="AF81" s="49">
        <v>55000</v>
      </c>
      <c r="AG81" s="52">
        <v>6542.12</v>
      </c>
      <c r="AH81" s="52">
        <v>10184.290000000001</v>
      </c>
      <c r="AI81" s="52">
        <f t="shared" si="9"/>
        <v>100039.67999999999</v>
      </c>
      <c r="AJ81" s="48">
        <v>877.78</v>
      </c>
      <c r="AK81" s="48">
        <v>146.30000000000001</v>
      </c>
      <c r="AL81" s="46">
        <v>0</v>
      </c>
      <c r="AM81" s="49">
        <v>1000</v>
      </c>
      <c r="AN81" s="48">
        <v>2024.08</v>
      </c>
      <c r="AO81" s="48">
        <v>2024.08</v>
      </c>
      <c r="AP81" s="48">
        <v>7.31</v>
      </c>
      <c r="AQ81" s="48">
        <v>182.87</v>
      </c>
    </row>
    <row r="82" spans="21:43" x14ac:dyDescent="0.35">
      <c r="U82" s="51">
        <v>5</v>
      </c>
      <c r="V82" s="51">
        <v>5.0000000000000001E-3</v>
      </c>
      <c r="W82" s="54">
        <v>96.2</v>
      </c>
      <c r="X82" s="54">
        <f t="shared" si="10"/>
        <v>315.61679790026244</v>
      </c>
      <c r="Y82" s="55">
        <v>97.4</v>
      </c>
      <c r="Z82" s="55">
        <f t="shared" si="11"/>
        <v>319.5538057742782</v>
      </c>
      <c r="AA82" s="48">
        <v>19589.689999999999</v>
      </c>
      <c r="AB82" s="48">
        <v>2089.92</v>
      </c>
      <c r="AC82" s="46">
        <v>0</v>
      </c>
      <c r="AD82" s="49">
        <v>25000</v>
      </c>
      <c r="AE82" s="52">
        <v>14311.5</v>
      </c>
      <c r="AF82" s="49">
        <v>55000</v>
      </c>
      <c r="AG82" s="52">
        <v>6469.78</v>
      </c>
      <c r="AH82" s="52">
        <v>9661.1299999999992</v>
      </c>
      <c r="AI82" s="52">
        <f t="shared" si="9"/>
        <v>99860.2</v>
      </c>
      <c r="AJ82" s="48">
        <v>877.78</v>
      </c>
      <c r="AK82" s="48">
        <v>146.30000000000001</v>
      </c>
      <c r="AL82" s="46">
        <v>0</v>
      </c>
      <c r="AM82" s="49">
        <v>1000</v>
      </c>
      <c r="AN82" s="48">
        <v>2024.08</v>
      </c>
      <c r="AO82" s="48">
        <v>2024.08</v>
      </c>
      <c r="AP82" s="48">
        <v>7.31</v>
      </c>
      <c r="AQ82" s="48">
        <v>182.87</v>
      </c>
    </row>
    <row r="83" spans="21:43" x14ac:dyDescent="0.35">
      <c r="U83" s="51">
        <v>5</v>
      </c>
      <c r="V83" s="51">
        <v>8.0000000000000002E-3</v>
      </c>
      <c r="W83" s="54">
        <v>98.8</v>
      </c>
      <c r="X83" s="54">
        <f t="shared" si="10"/>
        <v>324.14698162729655</v>
      </c>
      <c r="Y83" s="55">
        <v>100.4</v>
      </c>
      <c r="Z83" s="55">
        <f t="shared" si="11"/>
        <v>329.39632545931761</v>
      </c>
      <c r="AA83" s="48">
        <v>19589.689999999999</v>
      </c>
      <c r="AB83" s="48">
        <v>2089.92</v>
      </c>
      <c r="AC83" s="46">
        <v>0</v>
      </c>
      <c r="AD83" s="49">
        <v>25000</v>
      </c>
      <c r="AE83" s="52">
        <v>14755.5</v>
      </c>
      <c r="AF83" s="49">
        <v>55000</v>
      </c>
      <c r="AG83" s="52">
        <v>6511.23</v>
      </c>
      <c r="AH83" s="52">
        <v>9960.86</v>
      </c>
      <c r="AI83" s="52">
        <f t="shared" si="9"/>
        <v>99963.02</v>
      </c>
      <c r="AJ83" s="48">
        <v>877.78</v>
      </c>
      <c r="AK83" s="48">
        <v>146.30000000000001</v>
      </c>
      <c r="AL83" s="46">
        <v>0</v>
      </c>
      <c r="AM83" s="49">
        <v>1000</v>
      </c>
      <c r="AN83" s="48">
        <v>2024.08</v>
      </c>
      <c r="AO83" s="48">
        <v>2024.08</v>
      </c>
      <c r="AP83" s="48">
        <v>7.31</v>
      </c>
      <c r="AQ83" s="48">
        <v>182.87</v>
      </c>
    </row>
    <row r="84" spans="21:43" x14ac:dyDescent="0.35">
      <c r="U84" s="51">
        <v>5</v>
      </c>
      <c r="V84" s="51">
        <v>0.01</v>
      </c>
      <c r="W84" s="54">
        <v>100.6</v>
      </c>
      <c r="X84" s="54">
        <f t="shared" si="10"/>
        <v>330.0524934383202</v>
      </c>
      <c r="Y84" s="55">
        <v>102.9</v>
      </c>
      <c r="Z84" s="55">
        <f t="shared" si="11"/>
        <v>337.59842519685037</v>
      </c>
      <c r="AA84" s="48">
        <v>19589.689999999999</v>
      </c>
      <c r="AB84" s="48">
        <v>2089.92</v>
      </c>
      <c r="AC84" s="46">
        <v>0</v>
      </c>
      <c r="AD84" s="49">
        <v>25000</v>
      </c>
      <c r="AE84" s="52">
        <v>15114</v>
      </c>
      <c r="AF84" s="49">
        <v>55000</v>
      </c>
      <c r="AG84" s="52">
        <v>6544.69</v>
      </c>
      <c r="AH84" s="52">
        <v>10202.870000000001</v>
      </c>
      <c r="AI84" s="52">
        <f t="shared" si="9"/>
        <v>100046.05</v>
      </c>
      <c r="AJ84" s="48">
        <v>877.78</v>
      </c>
      <c r="AK84" s="48">
        <v>146.30000000000001</v>
      </c>
      <c r="AL84" s="46">
        <v>0</v>
      </c>
      <c r="AM84" s="49">
        <v>1000</v>
      </c>
      <c r="AN84" s="48">
        <v>2024.08</v>
      </c>
      <c r="AO84" s="48">
        <v>2024.08</v>
      </c>
      <c r="AP84" s="48">
        <v>7.31</v>
      </c>
      <c r="AQ84" s="48">
        <v>182.87</v>
      </c>
    </row>
    <row r="85" spans="21:43" x14ac:dyDescent="0.35">
      <c r="U85" s="51">
        <v>5</v>
      </c>
      <c r="V85" s="51">
        <v>0.02</v>
      </c>
      <c r="W85" s="54">
        <v>110.8</v>
      </c>
      <c r="X85" s="54">
        <f t="shared" si="10"/>
        <v>363.51706036745406</v>
      </c>
      <c r="Y85" s="55">
        <v>119.3</v>
      </c>
      <c r="Z85" s="55">
        <f t="shared" si="11"/>
        <v>391.40419947506558</v>
      </c>
      <c r="AA85" s="48">
        <v>19589.689999999999</v>
      </c>
      <c r="AB85" s="48">
        <v>2089.92</v>
      </c>
      <c r="AC85" s="46">
        <v>0</v>
      </c>
      <c r="AD85" s="49">
        <v>25000</v>
      </c>
      <c r="AE85" s="52">
        <v>17529</v>
      </c>
      <c r="AF85" s="49">
        <v>55000</v>
      </c>
      <c r="AG85" s="52">
        <v>6770.12</v>
      </c>
      <c r="AH85" s="52">
        <v>11833.14</v>
      </c>
      <c r="AI85" s="52">
        <f t="shared" si="9"/>
        <v>100605.35</v>
      </c>
      <c r="AJ85" s="48">
        <v>877.78</v>
      </c>
      <c r="AK85" s="48">
        <v>146.30000000000001</v>
      </c>
      <c r="AL85" s="46">
        <v>0</v>
      </c>
      <c r="AM85" s="49">
        <v>1000</v>
      </c>
      <c r="AN85" s="48">
        <v>2024.08</v>
      </c>
      <c r="AO85" s="48">
        <v>2024.08</v>
      </c>
      <c r="AP85" s="48">
        <v>7.31</v>
      </c>
      <c r="AQ85" s="48">
        <v>182.87</v>
      </c>
    </row>
    <row r="86" spans="21:43" x14ac:dyDescent="0.35">
      <c r="U86" s="51">
        <v>5</v>
      </c>
      <c r="V86" s="51">
        <v>0.05</v>
      </c>
      <c r="W86" s="54">
        <v>138.5</v>
      </c>
      <c r="X86" s="54">
        <f t="shared" si="10"/>
        <v>454.39632545931755</v>
      </c>
      <c r="Y86" s="55">
        <v>176.7</v>
      </c>
      <c r="Z86" s="55">
        <f t="shared" si="11"/>
        <v>579.72440944881885</v>
      </c>
      <c r="AA86" s="48">
        <v>19589.689999999999</v>
      </c>
      <c r="AB86" s="48">
        <v>2089.92</v>
      </c>
      <c r="AC86" s="46">
        <v>0</v>
      </c>
      <c r="AD86" s="49">
        <v>25000</v>
      </c>
      <c r="AE86" s="52">
        <v>25957.5</v>
      </c>
      <c r="AF86" s="49">
        <v>55000</v>
      </c>
      <c r="AG86" s="52">
        <v>7556.86</v>
      </c>
      <c r="AH86" s="52">
        <v>17522.89</v>
      </c>
      <c r="AI86" s="52">
        <f t="shared" si="9"/>
        <v>102557.36</v>
      </c>
      <c r="AJ86" s="48">
        <v>877.78</v>
      </c>
      <c r="AK86" s="48">
        <v>146.30000000000001</v>
      </c>
      <c r="AL86" s="46">
        <v>0</v>
      </c>
      <c r="AM86" s="49">
        <v>1000</v>
      </c>
      <c r="AN86" s="48">
        <v>2024.08</v>
      </c>
      <c r="AO86" s="48">
        <v>2024.08</v>
      </c>
      <c r="AP86" s="48">
        <v>7.31</v>
      </c>
      <c r="AQ86" s="48">
        <v>182.87</v>
      </c>
    </row>
    <row r="87" spans="21:43" x14ac:dyDescent="0.35">
      <c r="U87" s="51">
        <v>5</v>
      </c>
      <c r="V87" s="51">
        <v>0.1</v>
      </c>
      <c r="W87" s="54">
        <v>171.3</v>
      </c>
      <c r="X87" s="54">
        <f t="shared" si="10"/>
        <v>562.00787401574803</v>
      </c>
      <c r="Y87" s="55">
        <v>277.2</v>
      </c>
      <c r="Z87" s="55">
        <f t="shared" si="11"/>
        <v>909.44881889763769</v>
      </c>
      <c r="AA87" s="48">
        <v>19589.689999999999</v>
      </c>
      <c r="AB87" s="48">
        <v>2089.92</v>
      </c>
      <c r="AC87" s="46">
        <v>0</v>
      </c>
      <c r="AD87" s="49">
        <v>25000</v>
      </c>
      <c r="AE87" s="52">
        <v>40729.5</v>
      </c>
      <c r="AF87" s="49">
        <v>55000</v>
      </c>
      <c r="AG87" s="52">
        <v>8935.74</v>
      </c>
      <c r="AH87" s="52">
        <v>27494.89</v>
      </c>
      <c r="AI87" s="52">
        <f t="shared" si="9"/>
        <v>105978.48</v>
      </c>
      <c r="AJ87" s="48">
        <v>877.78</v>
      </c>
      <c r="AK87" s="48">
        <v>146.30000000000001</v>
      </c>
      <c r="AL87" s="46">
        <v>0</v>
      </c>
      <c r="AM87" s="49">
        <v>1000</v>
      </c>
      <c r="AN87" s="48">
        <v>2024.08</v>
      </c>
      <c r="AO87" s="48">
        <v>2024.08</v>
      </c>
      <c r="AP87" s="48">
        <v>7.31</v>
      </c>
      <c r="AQ87" s="48">
        <v>182.87</v>
      </c>
    </row>
    <row r="88" spans="21:43" x14ac:dyDescent="0.35">
      <c r="U88" s="51">
        <v>5</v>
      </c>
      <c r="V88" s="51">
        <v>0.2</v>
      </c>
      <c r="W88" s="54">
        <v>215.8</v>
      </c>
      <c r="X88" s="54">
        <f t="shared" si="10"/>
        <v>708.00524934383202</v>
      </c>
      <c r="Y88" s="55">
        <v>505.7</v>
      </c>
      <c r="Z88" s="55">
        <f t="shared" si="11"/>
        <v>1659.1207349081365</v>
      </c>
      <c r="AA88" s="48">
        <v>19589.689999999999</v>
      </c>
      <c r="AB88" s="48">
        <v>2089.92</v>
      </c>
      <c r="AC88" s="46">
        <v>0</v>
      </c>
      <c r="AD88" s="49">
        <v>25000</v>
      </c>
      <c r="AE88" s="52">
        <v>74299.5</v>
      </c>
      <c r="AF88" s="49">
        <v>55000</v>
      </c>
      <c r="AG88" s="52">
        <v>12069.28</v>
      </c>
      <c r="AH88" s="52">
        <v>50156.68</v>
      </c>
      <c r="AI88" s="52">
        <f t="shared" si="9"/>
        <v>113753.15</v>
      </c>
      <c r="AJ88" s="48">
        <v>877.78</v>
      </c>
      <c r="AK88" s="48">
        <v>146.30000000000001</v>
      </c>
      <c r="AL88" s="46">
        <v>0</v>
      </c>
      <c r="AM88" s="49">
        <v>1000</v>
      </c>
      <c r="AN88" s="48">
        <v>2024.08</v>
      </c>
      <c r="AO88" s="48">
        <v>2024.08</v>
      </c>
      <c r="AP88" s="48">
        <v>7.31</v>
      </c>
      <c r="AQ88" s="48">
        <v>182.87</v>
      </c>
    </row>
    <row r="89" spans="21:43" x14ac:dyDescent="0.35">
      <c r="U89" s="51">
        <v>5</v>
      </c>
      <c r="V89" s="51">
        <v>0.5</v>
      </c>
      <c r="W89" s="54">
        <v>288</v>
      </c>
      <c r="X89" s="54">
        <f t="shared" si="10"/>
        <v>944.88188976377944</v>
      </c>
      <c r="Y89" s="55">
        <v>2055.6</v>
      </c>
      <c r="Z89" s="55">
        <f t="shared" si="11"/>
        <v>6744.0944881889754</v>
      </c>
      <c r="AA89" s="48">
        <v>19589.689999999999</v>
      </c>
      <c r="AB89" s="48">
        <v>2089.92</v>
      </c>
      <c r="AC89" s="46">
        <v>0</v>
      </c>
      <c r="AD89" s="49">
        <v>25000</v>
      </c>
      <c r="AE89" s="52">
        <v>302019</v>
      </c>
      <c r="AF89" s="49">
        <v>55000</v>
      </c>
      <c r="AG89" s="52">
        <v>33325.440000000002</v>
      </c>
      <c r="AH89" s="52">
        <v>203881.17</v>
      </c>
      <c r="AI89" s="52">
        <f t="shared" si="9"/>
        <v>166491.99999999997</v>
      </c>
      <c r="AJ89" s="48">
        <v>877.78</v>
      </c>
      <c r="AK89" s="48">
        <v>146.30000000000001</v>
      </c>
      <c r="AL89" s="46">
        <v>0</v>
      </c>
      <c r="AM89" s="49">
        <v>1000</v>
      </c>
      <c r="AN89" s="48">
        <v>2024.08</v>
      </c>
      <c r="AO89" s="48">
        <v>2024.08</v>
      </c>
      <c r="AP89" s="48">
        <v>7.31</v>
      </c>
      <c r="AQ89" s="48">
        <v>182.87</v>
      </c>
    </row>
    <row r="90" spans="21:43" x14ac:dyDescent="0.35">
      <c r="U90" s="51">
        <v>5</v>
      </c>
      <c r="V90" s="51">
        <v>1</v>
      </c>
      <c r="W90" s="54">
        <v>349.2</v>
      </c>
      <c r="X90" s="54">
        <f t="shared" si="10"/>
        <v>1145.6692913385825</v>
      </c>
      <c r="Y90" s="55">
        <v>0</v>
      </c>
      <c r="Z90" s="55">
        <f t="shared" si="11"/>
        <v>0</v>
      </c>
      <c r="AA90" s="48">
        <v>19589.689999999999</v>
      </c>
      <c r="AB90" s="48">
        <v>2089.92</v>
      </c>
      <c r="AC90" s="46">
        <v>0</v>
      </c>
      <c r="AD90" s="49">
        <v>25000</v>
      </c>
      <c r="AE90" s="52">
        <v>51312</v>
      </c>
      <c r="AF90" s="49">
        <v>55000</v>
      </c>
      <c r="AG90" s="52">
        <v>9923.5400000000009</v>
      </c>
      <c r="AH90" s="52">
        <v>34638.720000000001</v>
      </c>
      <c r="AI90" s="52">
        <f t="shared" si="9"/>
        <v>108429.34999999998</v>
      </c>
      <c r="AJ90" s="48">
        <v>877.78</v>
      </c>
      <c r="AK90" s="48">
        <v>146.30000000000001</v>
      </c>
      <c r="AL90" s="46">
        <v>0</v>
      </c>
      <c r="AM90" s="49">
        <v>1000</v>
      </c>
      <c r="AN90" s="48">
        <v>2024.08</v>
      </c>
      <c r="AO90" s="48">
        <v>2024.08</v>
      </c>
      <c r="AP90" s="48">
        <v>7.31</v>
      </c>
      <c r="AQ90" s="48">
        <v>182.87</v>
      </c>
    </row>
    <row r="91" spans="21:43" x14ac:dyDescent="0.35">
      <c r="U91" s="51">
        <v>5</v>
      </c>
      <c r="V91" s="51">
        <v>2</v>
      </c>
      <c r="W91" s="54">
        <v>412.6</v>
      </c>
      <c r="X91" s="54">
        <f t="shared" si="10"/>
        <v>1353.6745406824148</v>
      </c>
      <c r="Y91" s="55">
        <v>0</v>
      </c>
      <c r="Z91" s="55">
        <f t="shared" si="11"/>
        <v>0</v>
      </c>
      <c r="AA91" s="48">
        <v>19589.689999999999</v>
      </c>
      <c r="AB91" s="48">
        <v>2089.92</v>
      </c>
      <c r="AC91" s="46">
        <v>0</v>
      </c>
      <c r="AD91" s="49">
        <v>25000</v>
      </c>
      <c r="AE91" s="52">
        <v>60616.5</v>
      </c>
      <c r="AF91" s="49">
        <v>55000</v>
      </c>
      <c r="AG91" s="52">
        <v>10792.06</v>
      </c>
      <c r="AH91" s="52">
        <v>40919.82</v>
      </c>
      <c r="AI91" s="52">
        <f t="shared" si="9"/>
        <v>110584.22999999998</v>
      </c>
      <c r="AJ91" s="48">
        <v>877.78</v>
      </c>
      <c r="AK91" s="48">
        <v>146.30000000000001</v>
      </c>
      <c r="AL91" s="46">
        <v>0</v>
      </c>
      <c r="AM91" s="49">
        <v>1000</v>
      </c>
      <c r="AN91" s="48">
        <v>2024.08</v>
      </c>
      <c r="AO91" s="48">
        <v>2024.08</v>
      </c>
      <c r="AP91" s="48">
        <v>7.31</v>
      </c>
      <c r="AQ91" s="48">
        <v>182.87</v>
      </c>
    </row>
    <row r="92" spans="21:43" x14ac:dyDescent="0.35">
      <c r="U92" s="51">
        <v>5</v>
      </c>
      <c r="V92" s="51">
        <v>5</v>
      </c>
      <c r="W92" s="54">
        <v>494.6</v>
      </c>
      <c r="X92" s="54">
        <f t="shared" si="10"/>
        <v>1622.7034120734909</v>
      </c>
      <c r="Y92" s="55">
        <v>0</v>
      </c>
      <c r="Z92" s="55">
        <f t="shared" si="11"/>
        <v>0</v>
      </c>
      <c r="AA92" s="48">
        <v>19589.689999999999</v>
      </c>
      <c r="AB92" s="48">
        <v>2089.92</v>
      </c>
      <c r="AC92" s="46">
        <v>0</v>
      </c>
      <c r="AD92" s="49">
        <v>25000</v>
      </c>
      <c r="AE92" s="52">
        <v>72664.5</v>
      </c>
      <c r="AF92" s="49">
        <v>55000</v>
      </c>
      <c r="AG92" s="52">
        <v>11916.66</v>
      </c>
      <c r="AH92" s="52">
        <v>49052.95</v>
      </c>
      <c r="AI92" s="52">
        <f t="shared" si="9"/>
        <v>113374.49999999999</v>
      </c>
      <c r="AJ92" s="48">
        <v>877.78</v>
      </c>
      <c r="AK92" s="48">
        <v>146.30000000000001</v>
      </c>
      <c r="AL92" s="46">
        <v>0</v>
      </c>
      <c r="AM92" s="49">
        <v>1000</v>
      </c>
      <c r="AN92" s="48">
        <v>2024.08</v>
      </c>
      <c r="AO92" s="48">
        <v>2024.08</v>
      </c>
      <c r="AP92" s="48">
        <v>7.31</v>
      </c>
      <c r="AQ92" s="48">
        <v>182.87</v>
      </c>
    </row>
    <row r="93" spans="21:43" x14ac:dyDescent="0.35">
      <c r="U93" s="51">
        <v>5</v>
      </c>
      <c r="V93" s="51">
        <v>10</v>
      </c>
      <c r="W93" s="54">
        <v>552.9</v>
      </c>
      <c r="X93" s="54">
        <f t="shared" si="10"/>
        <v>1813.9763779527557</v>
      </c>
      <c r="Y93" s="55">
        <v>0</v>
      </c>
      <c r="Z93" s="55">
        <f t="shared" si="11"/>
        <v>0</v>
      </c>
      <c r="AA93" s="48">
        <v>19589.689999999999</v>
      </c>
      <c r="AB93" s="48">
        <v>2089.92</v>
      </c>
      <c r="AC93" s="46">
        <v>0</v>
      </c>
      <c r="AD93" s="49">
        <v>25000</v>
      </c>
      <c r="AE93" s="52">
        <v>81232.5</v>
      </c>
      <c r="AF93" s="49">
        <v>55000</v>
      </c>
      <c r="AG93" s="52">
        <v>12716.43</v>
      </c>
      <c r="AH93" s="52">
        <v>54836.87</v>
      </c>
      <c r="AI93" s="52">
        <f t="shared" si="9"/>
        <v>115358.81</v>
      </c>
      <c r="AJ93" s="48">
        <v>877.78</v>
      </c>
      <c r="AK93" s="48">
        <v>146.30000000000001</v>
      </c>
      <c r="AL93" s="46">
        <v>0</v>
      </c>
      <c r="AM93" s="49">
        <v>1000</v>
      </c>
      <c r="AN93" s="48">
        <v>2024.08</v>
      </c>
      <c r="AO93" s="48">
        <v>2024.08</v>
      </c>
      <c r="AP93" s="48">
        <v>7.31</v>
      </c>
      <c r="AQ93" s="48">
        <v>182.87</v>
      </c>
    </row>
    <row r="94" spans="21:43" x14ac:dyDescent="0.35">
      <c r="U94" s="51">
        <v>10</v>
      </c>
      <c r="V94" s="51">
        <v>5.0000000000000001E-3</v>
      </c>
      <c r="W94" s="54">
        <v>77.8</v>
      </c>
      <c r="X94" s="54">
        <f t="shared" si="10"/>
        <v>255.24934383202097</v>
      </c>
      <c r="Y94" s="55">
        <v>85.3</v>
      </c>
      <c r="Z94" s="55">
        <f t="shared" si="11"/>
        <v>279.8556430446194</v>
      </c>
      <c r="AA94" s="48">
        <v>19589.689999999999</v>
      </c>
      <c r="AB94" s="48">
        <v>2089.92</v>
      </c>
      <c r="AC94" s="46">
        <v>0</v>
      </c>
      <c r="AD94" s="49">
        <v>25000</v>
      </c>
      <c r="AE94" s="52">
        <v>12529.5</v>
      </c>
      <c r="AF94" s="49">
        <v>55000</v>
      </c>
      <c r="AG94" s="52">
        <v>6303.45</v>
      </c>
      <c r="AH94" s="52">
        <v>8458.17</v>
      </c>
      <c r="AI94" s="52">
        <f t="shared" si="9"/>
        <v>99447.49</v>
      </c>
      <c r="AJ94" s="48">
        <v>877.78</v>
      </c>
      <c r="AK94" s="48">
        <v>146.30000000000001</v>
      </c>
      <c r="AL94" s="46">
        <v>0</v>
      </c>
      <c r="AM94" s="49">
        <v>1000</v>
      </c>
      <c r="AN94" s="48">
        <v>2024.08</v>
      </c>
      <c r="AO94" s="48">
        <v>2024.08</v>
      </c>
      <c r="AP94" s="48">
        <v>7.31</v>
      </c>
      <c r="AQ94" s="48">
        <v>182.87</v>
      </c>
    </row>
    <row r="95" spans="21:43" x14ac:dyDescent="0.35">
      <c r="U95" s="51">
        <v>10</v>
      </c>
      <c r="V95" s="51">
        <v>8.0000000000000002E-3</v>
      </c>
      <c r="W95" s="54">
        <v>78.599999999999994</v>
      </c>
      <c r="X95" s="54">
        <f t="shared" si="10"/>
        <v>257.87401574803147</v>
      </c>
      <c r="Y95" s="55">
        <v>85.5</v>
      </c>
      <c r="Z95" s="55">
        <f t="shared" si="11"/>
        <v>280.51181102362204</v>
      </c>
      <c r="AA95" s="48">
        <v>19589.689999999999</v>
      </c>
      <c r="AB95" s="48">
        <v>2089.92</v>
      </c>
      <c r="AC95" s="46">
        <v>0</v>
      </c>
      <c r="AD95" s="49">
        <v>25000</v>
      </c>
      <c r="AE95" s="52">
        <v>12562.5</v>
      </c>
      <c r="AF95" s="49">
        <v>55000</v>
      </c>
      <c r="AG95" s="52">
        <v>6306.53</v>
      </c>
      <c r="AH95" s="52">
        <v>8480.4500000000007</v>
      </c>
      <c r="AI95" s="52">
        <f t="shared" si="9"/>
        <v>99455.13</v>
      </c>
      <c r="AJ95" s="48">
        <v>877.78</v>
      </c>
      <c r="AK95" s="48">
        <v>146.30000000000001</v>
      </c>
      <c r="AL95" s="46">
        <v>0</v>
      </c>
      <c r="AM95" s="49">
        <v>1000</v>
      </c>
      <c r="AN95" s="48">
        <v>2024.08</v>
      </c>
      <c r="AO95" s="48">
        <v>2024.08</v>
      </c>
      <c r="AP95" s="48">
        <v>7.31</v>
      </c>
      <c r="AQ95" s="48">
        <v>182.87</v>
      </c>
    </row>
    <row r="96" spans="21:43" x14ac:dyDescent="0.35">
      <c r="U96" s="51">
        <v>10</v>
      </c>
      <c r="V96" s="51">
        <v>0.01</v>
      </c>
      <c r="W96" s="54">
        <v>79.3</v>
      </c>
      <c r="X96" s="54">
        <f t="shared" si="10"/>
        <v>260.17060367454064</v>
      </c>
      <c r="Y96" s="55">
        <v>86.5</v>
      </c>
      <c r="Z96" s="55">
        <f t="shared" si="11"/>
        <v>283.79265091863516</v>
      </c>
      <c r="AA96" s="48">
        <v>19589.689999999999</v>
      </c>
      <c r="AB96" s="48">
        <v>2089.92</v>
      </c>
      <c r="AC96" s="46">
        <v>0</v>
      </c>
      <c r="AD96" s="49">
        <v>25000</v>
      </c>
      <c r="AE96" s="52">
        <v>12712.5</v>
      </c>
      <c r="AF96" s="49">
        <v>55000</v>
      </c>
      <c r="AG96" s="52">
        <v>6320.53</v>
      </c>
      <c r="AH96" s="52">
        <v>8581.7099999999991</v>
      </c>
      <c r="AI96" s="52">
        <f t="shared" si="9"/>
        <v>99489.87</v>
      </c>
      <c r="AJ96" s="48">
        <v>877.78</v>
      </c>
      <c r="AK96" s="48">
        <v>146.30000000000001</v>
      </c>
      <c r="AL96" s="46">
        <v>0</v>
      </c>
      <c r="AM96" s="49">
        <v>1000</v>
      </c>
      <c r="AN96" s="48">
        <v>2024.08</v>
      </c>
      <c r="AO96" s="48">
        <v>2024.08</v>
      </c>
      <c r="AP96" s="48">
        <v>7.31</v>
      </c>
      <c r="AQ96" s="48">
        <v>182.87</v>
      </c>
    </row>
    <row r="97" spans="21:43" x14ac:dyDescent="0.35">
      <c r="U97" s="51">
        <v>10</v>
      </c>
      <c r="V97" s="51">
        <v>0.02</v>
      </c>
      <c r="W97" s="54">
        <v>85.4</v>
      </c>
      <c r="X97" s="54">
        <f t="shared" si="10"/>
        <v>280.18372703412075</v>
      </c>
      <c r="Y97" s="55">
        <v>96.9</v>
      </c>
      <c r="Z97" s="55">
        <f t="shared" si="11"/>
        <v>317.91338582677167</v>
      </c>
      <c r="AA97" s="48">
        <v>19589.689999999999</v>
      </c>
      <c r="AB97" s="48">
        <v>2089.92</v>
      </c>
      <c r="AC97" s="46">
        <v>0</v>
      </c>
      <c r="AD97" s="49">
        <v>25000</v>
      </c>
      <c r="AE97" s="52">
        <v>14242.5</v>
      </c>
      <c r="AF97" s="49">
        <v>55000</v>
      </c>
      <c r="AG97" s="52">
        <v>6463.34</v>
      </c>
      <c r="AH97" s="52">
        <v>9614.5499999999993</v>
      </c>
      <c r="AI97" s="52">
        <f t="shared" si="9"/>
        <v>99844.22</v>
      </c>
      <c r="AJ97" s="48">
        <v>877.78</v>
      </c>
      <c r="AK97" s="48">
        <v>146.30000000000001</v>
      </c>
      <c r="AL97" s="46">
        <v>0</v>
      </c>
      <c r="AM97" s="49">
        <v>1000</v>
      </c>
      <c r="AN97" s="48">
        <v>2024.08</v>
      </c>
      <c r="AO97" s="48">
        <v>2024.08</v>
      </c>
      <c r="AP97" s="48">
        <v>7.31</v>
      </c>
      <c r="AQ97" s="48">
        <v>182.87</v>
      </c>
    </row>
    <row r="98" spans="21:43" x14ac:dyDescent="0.35">
      <c r="U98" s="51">
        <v>10</v>
      </c>
      <c r="V98" s="51">
        <v>0.05</v>
      </c>
      <c r="W98" s="54">
        <v>103.9</v>
      </c>
      <c r="X98" s="54">
        <f t="shared" si="10"/>
        <v>340.87926509186354</v>
      </c>
      <c r="Y98" s="55">
        <v>138.1</v>
      </c>
      <c r="Z98" s="55">
        <f t="shared" si="11"/>
        <v>453.08398950131232</v>
      </c>
      <c r="AA98" s="48">
        <v>19589.689999999999</v>
      </c>
      <c r="AB98" s="48">
        <v>2089.92</v>
      </c>
      <c r="AC98" s="46">
        <v>0</v>
      </c>
      <c r="AD98" s="49">
        <v>25000</v>
      </c>
      <c r="AE98" s="52">
        <v>20283</v>
      </c>
      <c r="AF98" s="49">
        <v>55000</v>
      </c>
      <c r="AG98" s="52">
        <v>7027.19</v>
      </c>
      <c r="AH98" s="52">
        <v>13692.26</v>
      </c>
      <c r="AI98" s="52">
        <f t="shared" si="9"/>
        <v>101243.16</v>
      </c>
      <c r="AJ98" s="48">
        <v>877.78</v>
      </c>
      <c r="AK98" s="48">
        <v>146.30000000000001</v>
      </c>
      <c r="AL98" s="46">
        <v>0</v>
      </c>
      <c r="AM98" s="49">
        <v>1000</v>
      </c>
      <c r="AN98" s="48">
        <v>2024.08</v>
      </c>
      <c r="AO98" s="48">
        <v>2024.08</v>
      </c>
      <c r="AP98" s="48">
        <v>7.31</v>
      </c>
      <c r="AQ98" s="48">
        <v>182.87</v>
      </c>
    </row>
    <row r="99" spans="21:43" x14ac:dyDescent="0.35">
      <c r="U99" s="51">
        <v>10</v>
      </c>
      <c r="V99" s="51">
        <v>0.1</v>
      </c>
      <c r="W99" s="54">
        <v>126.2</v>
      </c>
      <c r="X99" s="54">
        <f t="shared" si="10"/>
        <v>414.04199475065616</v>
      </c>
      <c r="Y99" s="55">
        <v>210.8</v>
      </c>
      <c r="Z99" s="55">
        <f t="shared" si="11"/>
        <v>691.60104986876638</v>
      </c>
      <c r="AA99" s="48">
        <v>19589.689999999999</v>
      </c>
      <c r="AB99" s="48">
        <v>2089.92</v>
      </c>
      <c r="AC99" s="46">
        <v>0</v>
      </c>
      <c r="AD99" s="49">
        <v>25000</v>
      </c>
      <c r="AE99" s="52">
        <v>30976.5</v>
      </c>
      <c r="AF99" s="49">
        <v>55000</v>
      </c>
      <c r="AG99" s="52">
        <v>8025.36</v>
      </c>
      <c r="AH99" s="52">
        <v>20911.02</v>
      </c>
      <c r="AI99" s="52">
        <f t="shared" si="9"/>
        <v>103719.72999999998</v>
      </c>
      <c r="AJ99" s="48">
        <v>877.78</v>
      </c>
      <c r="AK99" s="48">
        <v>146.30000000000001</v>
      </c>
      <c r="AL99" s="46">
        <v>0</v>
      </c>
      <c r="AM99" s="49">
        <v>1000</v>
      </c>
      <c r="AN99" s="48">
        <v>2024.08</v>
      </c>
      <c r="AO99" s="48">
        <v>2024.08</v>
      </c>
      <c r="AP99" s="48">
        <v>7.31</v>
      </c>
      <c r="AQ99" s="48">
        <v>182.87</v>
      </c>
    </row>
    <row r="100" spans="21:43" x14ac:dyDescent="0.35">
      <c r="U100" s="51">
        <v>10</v>
      </c>
      <c r="V100" s="51">
        <v>0.2</v>
      </c>
      <c r="W100" s="54">
        <v>156</v>
      </c>
      <c r="X100" s="54">
        <f t="shared" si="10"/>
        <v>511.81102362204723</v>
      </c>
      <c r="Y100" s="55">
        <v>376.3</v>
      </c>
      <c r="Z100" s="55">
        <f t="shared" si="11"/>
        <v>1234.5800524934382</v>
      </c>
      <c r="AA100" s="48">
        <v>19589.689999999999</v>
      </c>
      <c r="AB100" s="48">
        <v>2089.92</v>
      </c>
      <c r="AC100" s="46">
        <v>0</v>
      </c>
      <c r="AD100" s="49">
        <v>25000</v>
      </c>
      <c r="AE100" s="52">
        <v>55293</v>
      </c>
      <c r="AF100" s="49">
        <v>55000</v>
      </c>
      <c r="AG100" s="52">
        <v>10295.14</v>
      </c>
      <c r="AH100" s="52">
        <v>37326.129999999997</v>
      </c>
      <c r="AI100" s="52">
        <f t="shared" si="9"/>
        <v>109351.33999999997</v>
      </c>
      <c r="AJ100" s="48">
        <v>877.78</v>
      </c>
      <c r="AK100" s="48">
        <v>146.30000000000001</v>
      </c>
      <c r="AL100" s="46">
        <v>0</v>
      </c>
      <c r="AM100" s="49">
        <v>1000</v>
      </c>
      <c r="AN100" s="48">
        <v>2024.08</v>
      </c>
      <c r="AO100" s="48">
        <v>2024.08</v>
      </c>
      <c r="AP100" s="48">
        <v>7.31</v>
      </c>
      <c r="AQ100" s="48">
        <v>182.87</v>
      </c>
    </row>
    <row r="101" spans="21:43" x14ac:dyDescent="0.35">
      <c r="U101" s="51">
        <v>10</v>
      </c>
      <c r="V101" s="51">
        <v>0.5</v>
      </c>
      <c r="W101" s="54">
        <v>203.6</v>
      </c>
      <c r="X101" s="54">
        <f t="shared" si="10"/>
        <v>667.97900262467181</v>
      </c>
      <c r="Y101" s="55">
        <v>1492.8</v>
      </c>
      <c r="Z101" s="55">
        <f t="shared" si="11"/>
        <v>4897.6377952755902</v>
      </c>
      <c r="AA101" s="48">
        <v>19589.689999999999</v>
      </c>
      <c r="AB101" s="48">
        <v>2089.92</v>
      </c>
      <c r="AC101" s="46">
        <v>0</v>
      </c>
      <c r="AD101" s="49">
        <v>25000</v>
      </c>
      <c r="AE101" s="52">
        <v>219333</v>
      </c>
      <c r="AF101" s="49">
        <v>55000</v>
      </c>
      <c r="AG101" s="52">
        <v>25607.23</v>
      </c>
      <c r="AH101" s="52">
        <v>148063.1</v>
      </c>
      <c r="AI101" s="52">
        <f t="shared" si="9"/>
        <v>147342.28</v>
      </c>
      <c r="AJ101" s="48">
        <v>877.78</v>
      </c>
      <c r="AK101" s="48">
        <v>146.30000000000001</v>
      </c>
      <c r="AL101" s="46">
        <v>0</v>
      </c>
      <c r="AM101" s="49">
        <v>1000</v>
      </c>
      <c r="AN101" s="48">
        <v>2024.08</v>
      </c>
      <c r="AO101" s="48">
        <v>2024.08</v>
      </c>
      <c r="AP101" s="48">
        <v>7.31</v>
      </c>
      <c r="AQ101" s="48">
        <v>182.87</v>
      </c>
    </row>
    <row r="102" spans="21:43" x14ac:dyDescent="0.35">
      <c r="U102" s="51">
        <v>10</v>
      </c>
      <c r="V102" s="51">
        <v>1</v>
      </c>
      <c r="W102" s="54">
        <v>243.1</v>
      </c>
      <c r="X102" s="54">
        <f t="shared" si="10"/>
        <v>797.57217847769027</v>
      </c>
      <c r="Y102" s="55">
        <v>0</v>
      </c>
      <c r="Z102" s="55">
        <f t="shared" si="11"/>
        <v>0</v>
      </c>
      <c r="AA102" s="48">
        <v>19589.689999999999</v>
      </c>
      <c r="AB102" s="48">
        <v>2089.92</v>
      </c>
      <c r="AC102" s="46">
        <v>0</v>
      </c>
      <c r="AD102" s="49">
        <v>25000</v>
      </c>
      <c r="AE102" s="52">
        <v>35716.5</v>
      </c>
      <c r="AF102" s="49">
        <v>55000</v>
      </c>
      <c r="AG102" s="52">
        <v>8437.7999999999993</v>
      </c>
      <c r="AH102" s="52">
        <v>24110.81</v>
      </c>
      <c r="AI102" s="52">
        <f t="shared" si="9"/>
        <v>104847.49999999999</v>
      </c>
      <c r="AJ102" s="48">
        <v>877.78</v>
      </c>
      <c r="AK102" s="48">
        <v>146.30000000000001</v>
      </c>
      <c r="AL102" s="46">
        <v>0</v>
      </c>
      <c r="AM102" s="49">
        <v>1000</v>
      </c>
      <c r="AN102" s="48">
        <v>2024.08</v>
      </c>
      <c r="AO102" s="48">
        <v>2024.08</v>
      </c>
      <c r="AP102" s="48">
        <v>7.31</v>
      </c>
      <c r="AQ102" s="48">
        <v>182.87</v>
      </c>
    </row>
    <row r="103" spans="21:43" x14ac:dyDescent="0.35">
      <c r="U103" s="51">
        <v>10</v>
      </c>
      <c r="V103" s="51">
        <v>2</v>
      </c>
      <c r="W103" s="54">
        <v>283.2</v>
      </c>
      <c r="X103" s="54">
        <f t="shared" si="10"/>
        <v>929.1338582677165</v>
      </c>
      <c r="Y103" s="55">
        <v>0</v>
      </c>
      <c r="Z103" s="55">
        <f t="shared" si="11"/>
        <v>0</v>
      </c>
      <c r="AA103" s="48">
        <v>19589.689999999999</v>
      </c>
      <c r="AB103" s="48">
        <v>2089.92</v>
      </c>
      <c r="AC103" s="46">
        <v>0</v>
      </c>
      <c r="AD103" s="49">
        <v>25000</v>
      </c>
      <c r="AE103" s="52">
        <v>41607</v>
      </c>
      <c r="AF103" s="49">
        <v>55000</v>
      </c>
      <c r="AG103" s="52">
        <v>9017.64</v>
      </c>
      <c r="AH103" s="52">
        <v>28087.25</v>
      </c>
      <c r="AI103" s="52">
        <f t="shared" si="9"/>
        <v>106181.71999999997</v>
      </c>
      <c r="AJ103" s="48">
        <v>877.78</v>
      </c>
      <c r="AK103" s="48">
        <v>146.30000000000001</v>
      </c>
      <c r="AL103" s="46">
        <v>0</v>
      </c>
      <c r="AM103" s="49">
        <v>1000</v>
      </c>
      <c r="AN103" s="48">
        <v>2024.08</v>
      </c>
      <c r="AO103" s="48">
        <v>2024.08</v>
      </c>
      <c r="AP103" s="48">
        <v>7.31</v>
      </c>
      <c r="AQ103" s="48">
        <v>182.87</v>
      </c>
    </row>
    <row r="104" spans="21:43" x14ac:dyDescent="0.35">
      <c r="U104" s="51">
        <v>10</v>
      </c>
      <c r="V104" s="51">
        <v>5</v>
      </c>
      <c r="W104" s="54">
        <v>333.8</v>
      </c>
      <c r="X104" s="54">
        <f t="shared" si="10"/>
        <v>1095.1443569553805</v>
      </c>
      <c r="Y104" s="55">
        <v>0</v>
      </c>
      <c r="Z104" s="55">
        <f t="shared" si="11"/>
        <v>0</v>
      </c>
      <c r="AA104" s="48">
        <v>19589.689999999999</v>
      </c>
      <c r="AB104" s="48">
        <v>2089.92</v>
      </c>
      <c r="AC104" s="46">
        <v>0</v>
      </c>
      <c r="AD104" s="49">
        <v>25000</v>
      </c>
      <c r="AE104" s="52">
        <v>49048.5</v>
      </c>
      <c r="AF104" s="49">
        <v>55000</v>
      </c>
      <c r="AG104" s="52">
        <v>9712.26</v>
      </c>
      <c r="AH104" s="52">
        <v>33110.720000000001</v>
      </c>
      <c r="AI104" s="52">
        <f t="shared" si="9"/>
        <v>107905.12999999998</v>
      </c>
      <c r="AJ104" s="48">
        <v>877.78</v>
      </c>
      <c r="AK104" s="48">
        <v>146.30000000000001</v>
      </c>
      <c r="AL104" s="46">
        <v>0</v>
      </c>
      <c r="AM104" s="49">
        <v>1000</v>
      </c>
      <c r="AN104" s="48">
        <v>2024.08</v>
      </c>
      <c r="AO104" s="48">
        <v>2024.08</v>
      </c>
      <c r="AP104" s="48">
        <v>7.31</v>
      </c>
      <c r="AQ104" s="48">
        <v>182.87</v>
      </c>
    </row>
    <row r="105" spans="21:43" x14ac:dyDescent="0.35">
      <c r="U105" s="51">
        <v>10</v>
      </c>
      <c r="V105" s="51">
        <v>10</v>
      </c>
      <c r="W105" s="54">
        <v>368.9</v>
      </c>
      <c r="X105" s="54">
        <f t="shared" si="10"/>
        <v>1210.3018372703411</v>
      </c>
      <c r="Y105" s="55">
        <v>0</v>
      </c>
      <c r="Z105" s="55">
        <f t="shared" si="11"/>
        <v>0</v>
      </c>
      <c r="AA105" s="48">
        <v>19589.689999999999</v>
      </c>
      <c r="AB105" s="48">
        <v>2089.92</v>
      </c>
      <c r="AC105" s="46">
        <v>0</v>
      </c>
      <c r="AD105" s="49">
        <v>25000</v>
      </c>
      <c r="AE105" s="52">
        <v>54199.5</v>
      </c>
      <c r="AF105" s="49">
        <v>55000</v>
      </c>
      <c r="AG105" s="52">
        <v>10193.07</v>
      </c>
      <c r="AH105" s="52">
        <v>36587.949999999997</v>
      </c>
      <c r="AI105" s="52">
        <f t="shared" si="9"/>
        <v>109098.08999999998</v>
      </c>
      <c r="AJ105" s="48">
        <v>877.78</v>
      </c>
      <c r="AK105" s="48">
        <v>146.30000000000001</v>
      </c>
      <c r="AL105" s="46">
        <v>0</v>
      </c>
      <c r="AM105" s="49">
        <v>1000</v>
      </c>
      <c r="AN105" s="48">
        <v>2024.08</v>
      </c>
      <c r="AO105" s="48">
        <v>2024.08</v>
      </c>
      <c r="AP105" s="48">
        <v>7.31</v>
      </c>
      <c r="AQ105" s="48">
        <v>182.87</v>
      </c>
    </row>
    <row r="106" spans="21:43" x14ac:dyDescent="0.35">
      <c r="U106" s="51">
        <v>20</v>
      </c>
      <c r="V106" s="51">
        <v>5.0000000000000001E-3</v>
      </c>
      <c r="W106" s="54">
        <v>68.7</v>
      </c>
      <c r="X106" s="54">
        <f t="shared" si="10"/>
        <v>225.39370078740157</v>
      </c>
      <c r="Y106" s="55">
        <v>79.2</v>
      </c>
      <c r="Z106" s="55">
        <f t="shared" si="11"/>
        <v>259.84251968503935</v>
      </c>
      <c r="AA106" s="48">
        <v>19589.689999999999</v>
      </c>
      <c r="AB106" s="48">
        <v>2089.92</v>
      </c>
      <c r="AC106" s="46">
        <v>0</v>
      </c>
      <c r="AD106" s="49">
        <v>25000</v>
      </c>
      <c r="AE106" s="52">
        <v>11638.5</v>
      </c>
      <c r="AF106" s="49">
        <v>55000</v>
      </c>
      <c r="AG106" s="52">
        <v>6220.28</v>
      </c>
      <c r="AH106" s="52">
        <v>7856.69</v>
      </c>
      <c r="AI106" s="52">
        <f t="shared" si="9"/>
        <v>99241.14</v>
      </c>
      <c r="AJ106" s="48">
        <v>877.78</v>
      </c>
      <c r="AK106" s="48">
        <v>146.30000000000001</v>
      </c>
      <c r="AL106" s="46">
        <v>0</v>
      </c>
      <c r="AM106" s="49">
        <v>1000</v>
      </c>
      <c r="AN106" s="48">
        <v>2024.08</v>
      </c>
      <c r="AO106" s="48">
        <v>2024.08</v>
      </c>
      <c r="AP106" s="48">
        <v>7.31</v>
      </c>
      <c r="AQ106" s="48">
        <v>182.87</v>
      </c>
    </row>
    <row r="107" spans="21:43" x14ac:dyDescent="0.35">
      <c r="U107" s="51">
        <v>20</v>
      </c>
      <c r="V107" s="51">
        <v>8.0000000000000002E-3</v>
      </c>
      <c r="W107" s="54">
        <v>68.400000000000006</v>
      </c>
      <c r="X107" s="54">
        <f t="shared" si="10"/>
        <v>224.40944881889766</v>
      </c>
      <c r="Y107" s="55">
        <v>78</v>
      </c>
      <c r="Z107" s="55">
        <f t="shared" si="11"/>
        <v>255.90551181102362</v>
      </c>
      <c r="AA107" s="48">
        <v>19589.689999999999</v>
      </c>
      <c r="AB107" s="48">
        <v>2089.92</v>
      </c>
      <c r="AC107" s="46">
        <v>0</v>
      </c>
      <c r="AD107" s="49">
        <v>25000</v>
      </c>
      <c r="AE107" s="52">
        <v>11466</v>
      </c>
      <c r="AF107" s="49">
        <v>55000</v>
      </c>
      <c r="AG107" s="52">
        <v>6204.18</v>
      </c>
      <c r="AH107" s="52">
        <v>7740.25</v>
      </c>
      <c r="AI107" s="52">
        <f t="shared" si="9"/>
        <v>99201.18</v>
      </c>
      <c r="AJ107" s="48">
        <v>877.78</v>
      </c>
      <c r="AK107" s="48">
        <v>146.30000000000001</v>
      </c>
      <c r="AL107" s="46">
        <v>0</v>
      </c>
      <c r="AM107" s="49">
        <v>1000</v>
      </c>
      <c r="AN107" s="48">
        <v>2024.08</v>
      </c>
      <c r="AO107" s="48">
        <v>2024.08</v>
      </c>
      <c r="AP107" s="48">
        <v>7.31</v>
      </c>
      <c r="AQ107" s="48">
        <v>182.87</v>
      </c>
    </row>
    <row r="108" spans="21:43" x14ac:dyDescent="0.35">
      <c r="U108" s="51">
        <v>20</v>
      </c>
      <c r="V108" s="51">
        <v>0.01</v>
      </c>
      <c r="W108" s="54">
        <v>68.7</v>
      </c>
      <c r="X108" s="54">
        <f t="shared" si="10"/>
        <v>225.39370078740157</v>
      </c>
      <c r="Y108" s="55">
        <v>78.3</v>
      </c>
      <c r="Z108" s="55">
        <f t="shared" si="11"/>
        <v>256.88976377952753</v>
      </c>
      <c r="AA108" s="48">
        <v>19589.689999999999</v>
      </c>
      <c r="AB108" s="48">
        <v>2089.92</v>
      </c>
      <c r="AC108" s="46">
        <v>0</v>
      </c>
      <c r="AD108" s="49">
        <v>25000</v>
      </c>
      <c r="AE108" s="52">
        <v>11509.5</v>
      </c>
      <c r="AF108" s="49">
        <v>55000</v>
      </c>
      <c r="AG108" s="52">
        <v>6208.24</v>
      </c>
      <c r="AH108" s="52">
        <v>7769.61</v>
      </c>
      <c r="AI108" s="52">
        <f t="shared" si="9"/>
        <v>99211.26</v>
      </c>
      <c r="AJ108" s="48">
        <v>877.78</v>
      </c>
      <c r="AK108" s="48">
        <v>146.30000000000001</v>
      </c>
      <c r="AL108" s="46">
        <v>0</v>
      </c>
      <c r="AM108" s="49">
        <v>1000</v>
      </c>
      <c r="AN108" s="48">
        <v>2024.08</v>
      </c>
      <c r="AO108" s="48">
        <v>2024.08</v>
      </c>
      <c r="AP108" s="48">
        <v>7.31</v>
      </c>
      <c r="AQ108" s="48">
        <v>182.87</v>
      </c>
    </row>
    <row r="109" spans="21:43" x14ac:dyDescent="0.35">
      <c r="U109" s="51">
        <v>20</v>
      </c>
      <c r="V109" s="51">
        <v>0.02</v>
      </c>
      <c r="W109" s="54">
        <v>72.7</v>
      </c>
      <c r="X109" s="54">
        <f t="shared" si="10"/>
        <v>238.51706036745406</v>
      </c>
      <c r="Y109" s="55">
        <v>85.7</v>
      </c>
      <c r="Z109" s="55">
        <f t="shared" si="11"/>
        <v>281.16797900262469</v>
      </c>
      <c r="AA109" s="48">
        <v>19589.689999999999</v>
      </c>
      <c r="AB109" s="48">
        <v>2089.92</v>
      </c>
      <c r="AC109" s="46">
        <v>0</v>
      </c>
      <c r="AD109" s="49">
        <v>25000</v>
      </c>
      <c r="AE109" s="52">
        <v>12598.5</v>
      </c>
      <c r="AF109" s="49">
        <v>55000</v>
      </c>
      <c r="AG109" s="52">
        <v>6309.89</v>
      </c>
      <c r="AH109" s="52">
        <v>8504.75</v>
      </c>
      <c r="AI109" s="52">
        <f t="shared" si="9"/>
        <v>99463.47</v>
      </c>
      <c r="AJ109" s="48">
        <v>877.78</v>
      </c>
      <c r="AK109" s="48">
        <v>146.30000000000001</v>
      </c>
      <c r="AL109" s="46">
        <v>0</v>
      </c>
      <c r="AM109" s="49">
        <v>1000</v>
      </c>
      <c r="AN109" s="48">
        <v>2024.08</v>
      </c>
      <c r="AO109" s="48">
        <v>2024.08</v>
      </c>
      <c r="AP109" s="48">
        <v>7.31</v>
      </c>
      <c r="AQ109" s="48">
        <v>182.87</v>
      </c>
    </row>
    <row r="110" spans="21:43" x14ac:dyDescent="0.35">
      <c r="U110" s="51">
        <v>20</v>
      </c>
      <c r="V110" s="51">
        <v>0.05</v>
      </c>
      <c r="W110" s="54">
        <v>86.6</v>
      </c>
      <c r="X110" s="54">
        <f t="shared" si="10"/>
        <v>284.12073490813646</v>
      </c>
      <c r="Y110" s="55">
        <v>118.7</v>
      </c>
      <c r="Z110" s="55">
        <f t="shared" si="11"/>
        <v>389.43569553805776</v>
      </c>
      <c r="AA110" s="48">
        <v>19589.689999999999</v>
      </c>
      <c r="AB110" s="48">
        <v>2089.92</v>
      </c>
      <c r="AC110" s="46">
        <v>0</v>
      </c>
      <c r="AD110" s="49">
        <v>25000</v>
      </c>
      <c r="AE110" s="52">
        <v>17445</v>
      </c>
      <c r="AF110" s="49">
        <v>55000</v>
      </c>
      <c r="AG110" s="52">
        <v>6762.28</v>
      </c>
      <c r="AH110" s="52">
        <v>11776.43</v>
      </c>
      <c r="AI110" s="52">
        <f t="shared" si="9"/>
        <v>100585.9</v>
      </c>
      <c r="AJ110" s="48">
        <v>877.78</v>
      </c>
      <c r="AK110" s="48">
        <v>146.30000000000001</v>
      </c>
      <c r="AL110" s="46">
        <v>0</v>
      </c>
      <c r="AM110" s="49">
        <v>1000</v>
      </c>
      <c r="AN110" s="48">
        <v>2024.08</v>
      </c>
      <c r="AO110" s="48">
        <v>2024.08</v>
      </c>
      <c r="AP110" s="48">
        <v>7.31</v>
      </c>
      <c r="AQ110" s="48">
        <v>182.87</v>
      </c>
    </row>
    <row r="111" spans="21:43" x14ac:dyDescent="0.35">
      <c r="U111" s="51">
        <v>20</v>
      </c>
      <c r="V111" s="51">
        <v>0.1</v>
      </c>
      <c r="W111" s="54">
        <v>103.7</v>
      </c>
      <c r="X111" s="54">
        <f t="shared" si="10"/>
        <v>340.2230971128609</v>
      </c>
      <c r="Y111" s="55">
        <v>177.6</v>
      </c>
      <c r="Z111" s="55">
        <f t="shared" si="11"/>
        <v>582.67716535433067</v>
      </c>
      <c r="AA111" s="48">
        <v>19589.689999999999</v>
      </c>
      <c r="AB111" s="48">
        <v>2089.92</v>
      </c>
      <c r="AC111" s="46">
        <v>0</v>
      </c>
      <c r="AD111" s="49">
        <v>25000</v>
      </c>
      <c r="AE111" s="52">
        <v>26097</v>
      </c>
      <c r="AF111" s="49">
        <v>55000</v>
      </c>
      <c r="AG111" s="52">
        <v>7569.89</v>
      </c>
      <c r="AH111" s="52">
        <v>17617.060000000001</v>
      </c>
      <c r="AI111" s="52">
        <f t="shared" si="9"/>
        <v>102589.66</v>
      </c>
      <c r="AJ111" s="48">
        <v>877.78</v>
      </c>
      <c r="AK111" s="48">
        <v>146.30000000000001</v>
      </c>
      <c r="AL111" s="46">
        <v>0</v>
      </c>
      <c r="AM111" s="49">
        <v>1000</v>
      </c>
      <c r="AN111" s="48">
        <v>2024.08</v>
      </c>
      <c r="AO111" s="48">
        <v>2024.08</v>
      </c>
      <c r="AP111" s="48">
        <v>7.31</v>
      </c>
      <c r="AQ111" s="48">
        <v>182.87</v>
      </c>
    </row>
    <row r="112" spans="21:43" x14ac:dyDescent="0.35">
      <c r="U112" s="51">
        <v>20</v>
      </c>
      <c r="V112" s="51">
        <v>0.2</v>
      </c>
      <c r="W112" s="54">
        <v>126.1</v>
      </c>
      <c r="X112" s="54">
        <f t="shared" si="10"/>
        <v>413.71391076115481</v>
      </c>
      <c r="Y112" s="55">
        <v>311.60000000000002</v>
      </c>
      <c r="Z112" s="55">
        <f t="shared" si="11"/>
        <v>1022.3097112860893</v>
      </c>
      <c r="AA112" s="48">
        <v>19589.689999999999</v>
      </c>
      <c r="AB112" s="48">
        <v>2089.92</v>
      </c>
      <c r="AC112" s="46">
        <v>0</v>
      </c>
      <c r="AD112" s="49">
        <v>25000</v>
      </c>
      <c r="AE112" s="52">
        <v>45790.5</v>
      </c>
      <c r="AF112" s="49">
        <v>55000</v>
      </c>
      <c r="AG112" s="52">
        <v>9408.15</v>
      </c>
      <c r="AH112" s="52">
        <v>30911.37</v>
      </c>
      <c r="AI112" s="52">
        <f t="shared" si="9"/>
        <v>107150.59</v>
      </c>
      <c r="AJ112" s="48">
        <v>877.78</v>
      </c>
      <c r="AK112" s="48">
        <v>146.30000000000001</v>
      </c>
      <c r="AL112" s="46">
        <v>0</v>
      </c>
      <c r="AM112" s="49">
        <v>1000</v>
      </c>
      <c r="AN112" s="48">
        <v>2024.08</v>
      </c>
      <c r="AO112" s="48">
        <v>2024.08</v>
      </c>
      <c r="AP112" s="48">
        <v>7.31</v>
      </c>
      <c r="AQ112" s="48">
        <v>182.87</v>
      </c>
    </row>
    <row r="113" spans="21:43" x14ac:dyDescent="0.35">
      <c r="U113" s="51">
        <v>20</v>
      </c>
      <c r="V113" s="51">
        <v>0.5</v>
      </c>
      <c r="W113" s="54">
        <v>161.30000000000001</v>
      </c>
      <c r="X113" s="54">
        <f t="shared" si="10"/>
        <v>529.19947506561675</v>
      </c>
      <c r="Y113" s="55">
        <v>1211.2</v>
      </c>
      <c r="Z113" s="55">
        <f t="shared" si="11"/>
        <v>3973.7532808398951</v>
      </c>
      <c r="AA113" s="48">
        <v>19589.689999999999</v>
      </c>
      <c r="AB113" s="48">
        <v>2089.92</v>
      </c>
      <c r="AC113" s="46">
        <v>0</v>
      </c>
      <c r="AD113" s="49">
        <v>25000</v>
      </c>
      <c r="AE113" s="52">
        <v>177961.5</v>
      </c>
      <c r="AF113" s="49">
        <v>55000</v>
      </c>
      <c r="AG113" s="52">
        <v>21745.46</v>
      </c>
      <c r="AH113" s="52">
        <v>120134.82</v>
      </c>
      <c r="AI113" s="52">
        <f t="shared" si="9"/>
        <v>137760.82999999999</v>
      </c>
      <c r="AJ113" s="48">
        <v>877.78</v>
      </c>
      <c r="AK113" s="48">
        <v>146.30000000000001</v>
      </c>
      <c r="AL113" s="46">
        <v>0</v>
      </c>
      <c r="AM113" s="49">
        <v>1000</v>
      </c>
      <c r="AN113" s="48">
        <v>2024.08</v>
      </c>
      <c r="AO113" s="48">
        <v>2024.08</v>
      </c>
      <c r="AP113" s="48">
        <v>7.31</v>
      </c>
      <c r="AQ113" s="48">
        <v>182.87</v>
      </c>
    </row>
    <row r="114" spans="21:43" x14ac:dyDescent="0.35">
      <c r="U114" s="51">
        <v>20</v>
      </c>
      <c r="V114" s="51">
        <v>1</v>
      </c>
      <c r="W114" s="54">
        <v>190</v>
      </c>
      <c r="X114" s="54">
        <f>W114/0.3048</f>
        <v>623.35958005249336</v>
      </c>
      <c r="Y114" s="55">
        <v>0</v>
      </c>
      <c r="Z114" s="55">
        <f t="shared" si="11"/>
        <v>0</v>
      </c>
      <c r="AA114" s="48">
        <v>19589.689999999999</v>
      </c>
      <c r="AB114" s="48">
        <v>2089.92</v>
      </c>
      <c r="AC114" s="46">
        <v>0</v>
      </c>
      <c r="AD114" s="49">
        <v>25000</v>
      </c>
      <c r="AE114" s="52">
        <v>27915</v>
      </c>
      <c r="AF114" s="49">
        <v>55000</v>
      </c>
      <c r="AG114" s="52">
        <v>7739.58</v>
      </c>
      <c r="AH114" s="52">
        <v>18844.32</v>
      </c>
      <c r="AI114" s="52">
        <f t="shared" si="9"/>
        <v>103010.70999999999</v>
      </c>
      <c r="AJ114" s="48">
        <v>877.78</v>
      </c>
      <c r="AK114" s="48">
        <v>146.30000000000001</v>
      </c>
      <c r="AL114" s="46">
        <v>0</v>
      </c>
      <c r="AM114" s="49">
        <v>1000</v>
      </c>
      <c r="AN114" s="48">
        <v>2024.08</v>
      </c>
      <c r="AO114" s="48">
        <v>2024.08</v>
      </c>
      <c r="AP114" s="48">
        <v>7.31</v>
      </c>
      <c r="AQ114" s="48">
        <v>182.87</v>
      </c>
    </row>
    <row r="115" spans="21:43" x14ac:dyDescent="0.35">
      <c r="U115" s="51">
        <v>20</v>
      </c>
      <c r="V115" s="51">
        <v>2</v>
      </c>
      <c r="W115" s="54">
        <v>218.5</v>
      </c>
      <c r="X115" s="54">
        <f t="shared" si="10"/>
        <v>716.86351706036737</v>
      </c>
      <c r="Y115" s="55">
        <v>0</v>
      </c>
      <c r="Z115" s="55">
        <f t="shared" si="11"/>
        <v>0</v>
      </c>
      <c r="AA115" s="48">
        <v>19589.689999999999</v>
      </c>
      <c r="AB115" s="48">
        <v>2089.92</v>
      </c>
      <c r="AC115" s="46">
        <v>0</v>
      </c>
      <c r="AD115" s="49">
        <v>25000</v>
      </c>
      <c r="AE115" s="52">
        <v>32098.5</v>
      </c>
      <c r="AF115" s="49">
        <v>55000</v>
      </c>
      <c r="AG115" s="52">
        <v>8130.09</v>
      </c>
      <c r="AH115" s="52">
        <v>21668.44</v>
      </c>
      <c r="AI115" s="52">
        <f t="shared" si="9"/>
        <v>103979.57999999999</v>
      </c>
      <c r="AJ115" s="48">
        <v>877.78</v>
      </c>
      <c r="AK115" s="48">
        <v>146.30000000000001</v>
      </c>
      <c r="AL115" s="46">
        <v>0</v>
      </c>
      <c r="AM115" s="49">
        <v>1000</v>
      </c>
      <c r="AN115" s="48">
        <v>2024.08</v>
      </c>
      <c r="AO115" s="48">
        <v>2024.08</v>
      </c>
      <c r="AP115" s="48">
        <v>7.31</v>
      </c>
      <c r="AQ115" s="48">
        <v>182.87</v>
      </c>
    </row>
    <row r="116" spans="21:43" x14ac:dyDescent="0.35">
      <c r="U116" s="51">
        <v>20</v>
      </c>
      <c r="V116" s="51">
        <v>5</v>
      </c>
      <c r="W116" s="54">
        <v>253.4</v>
      </c>
      <c r="X116" s="54">
        <f t="shared" si="10"/>
        <v>831.36482939632549</v>
      </c>
      <c r="Y116" s="55">
        <v>0</v>
      </c>
      <c r="Z116" s="55">
        <f t="shared" si="11"/>
        <v>0</v>
      </c>
      <c r="AA116" s="48">
        <v>19589.689999999999</v>
      </c>
      <c r="AB116" s="48">
        <v>2089.92</v>
      </c>
      <c r="AC116" s="46">
        <v>0</v>
      </c>
      <c r="AD116" s="49">
        <v>25000</v>
      </c>
      <c r="AE116" s="52">
        <v>37234.5</v>
      </c>
      <c r="AF116" s="49">
        <v>55000</v>
      </c>
      <c r="AG116" s="52">
        <v>8609.5</v>
      </c>
      <c r="AH116" s="52">
        <v>25135.55</v>
      </c>
      <c r="AI116" s="52">
        <f t="shared" si="9"/>
        <v>105169.05999999998</v>
      </c>
      <c r="AJ116" s="48">
        <v>877.78</v>
      </c>
      <c r="AK116" s="48">
        <v>146.30000000000001</v>
      </c>
      <c r="AL116" s="46">
        <v>0</v>
      </c>
      <c r="AM116" s="49">
        <v>1000</v>
      </c>
      <c r="AN116" s="48">
        <v>2024.08</v>
      </c>
      <c r="AO116" s="48">
        <v>2024.08</v>
      </c>
      <c r="AP116" s="48">
        <v>7.31</v>
      </c>
      <c r="AQ116" s="48">
        <v>182.87</v>
      </c>
    </row>
    <row r="117" spans="21:43" x14ac:dyDescent="0.35">
      <c r="U117" s="51">
        <v>20</v>
      </c>
      <c r="V117" s="51">
        <v>10</v>
      </c>
      <c r="W117" s="54">
        <v>276.89999999999998</v>
      </c>
      <c r="X117" s="54">
        <f t="shared" si="10"/>
        <v>908.46456692913375</v>
      </c>
      <c r="Y117" s="55">
        <v>0</v>
      </c>
      <c r="Z117" s="55">
        <f t="shared" si="11"/>
        <v>0</v>
      </c>
      <c r="AA117" s="48">
        <v>19589.689999999999</v>
      </c>
      <c r="AB117" s="48">
        <v>2089.92</v>
      </c>
      <c r="AC117" s="46">
        <v>0</v>
      </c>
      <c r="AD117" s="49">
        <v>25000</v>
      </c>
      <c r="AE117" s="52">
        <v>40677</v>
      </c>
      <c r="AF117" s="49">
        <v>55000</v>
      </c>
      <c r="AG117" s="52">
        <v>8930.83</v>
      </c>
      <c r="AH117" s="52">
        <v>27459.45</v>
      </c>
      <c r="AI117" s="52">
        <f t="shared" si="9"/>
        <v>105966.33</v>
      </c>
      <c r="AJ117" s="48">
        <v>877.78</v>
      </c>
      <c r="AK117" s="48">
        <v>146.30000000000001</v>
      </c>
      <c r="AL117" s="46">
        <v>0</v>
      </c>
      <c r="AM117" s="49">
        <v>1000</v>
      </c>
      <c r="AN117" s="48">
        <v>2024.08</v>
      </c>
      <c r="AO117" s="48">
        <v>2024.08</v>
      </c>
      <c r="AP117" s="48">
        <v>7.31</v>
      </c>
      <c r="AQ117" s="48">
        <v>182.87</v>
      </c>
    </row>
    <row r="118" spans="21:43" x14ac:dyDescent="0.35">
      <c r="U118" s="51">
        <v>50</v>
      </c>
      <c r="V118" s="51">
        <v>5.0000000000000001E-3</v>
      </c>
      <c r="W118" s="54">
        <v>63.2</v>
      </c>
      <c r="X118" s="54">
        <f t="shared" si="10"/>
        <v>207.3490813648294</v>
      </c>
      <c r="Y118" s="55">
        <v>75.599999999999994</v>
      </c>
      <c r="Z118" s="55">
        <f t="shared" si="11"/>
        <v>248.03149606299209</v>
      </c>
      <c r="AA118" s="48">
        <v>19589.689999999999</v>
      </c>
      <c r="AB118" s="48">
        <v>2089.92</v>
      </c>
      <c r="AC118" s="46">
        <v>0</v>
      </c>
      <c r="AD118" s="49">
        <v>25000</v>
      </c>
      <c r="AE118" s="52">
        <v>11104.5</v>
      </c>
      <c r="AF118" s="49">
        <v>55000</v>
      </c>
      <c r="AG118" s="52">
        <v>6170.43</v>
      </c>
      <c r="AH118" s="52">
        <v>7496.21</v>
      </c>
      <c r="AI118" s="52">
        <f t="shared" si="9"/>
        <v>99117.469999999987</v>
      </c>
      <c r="AJ118" s="48">
        <v>877.78</v>
      </c>
      <c r="AK118" s="48">
        <v>146.30000000000001</v>
      </c>
      <c r="AL118" s="46">
        <v>0</v>
      </c>
      <c r="AM118" s="49">
        <v>1000</v>
      </c>
      <c r="AN118" s="48">
        <v>2024.08</v>
      </c>
      <c r="AO118" s="48">
        <v>2024.08</v>
      </c>
      <c r="AP118" s="48">
        <v>7.31</v>
      </c>
      <c r="AQ118" s="48">
        <v>182.87</v>
      </c>
    </row>
    <row r="119" spans="21:43" x14ac:dyDescent="0.35">
      <c r="U119" s="51">
        <v>50</v>
      </c>
      <c r="V119" s="51">
        <v>8.0000000000000002E-3</v>
      </c>
      <c r="W119" s="54">
        <v>62.4</v>
      </c>
      <c r="X119" s="54">
        <f t="shared" si="10"/>
        <v>204.72440944881888</v>
      </c>
      <c r="Y119" s="55">
        <v>73.599999999999994</v>
      </c>
      <c r="Z119" s="55">
        <f t="shared" si="11"/>
        <v>241.46981627296586</v>
      </c>
      <c r="AA119" s="48">
        <v>19589.689999999999</v>
      </c>
      <c r="AB119" s="48">
        <v>2089.92</v>
      </c>
      <c r="AC119" s="46">
        <v>0</v>
      </c>
      <c r="AD119" s="49">
        <v>25000</v>
      </c>
      <c r="AE119" s="52">
        <v>10809</v>
      </c>
      <c r="AF119" s="49">
        <v>55000</v>
      </c>
      <c r="AG119" s="52">
        <v>6142.85</v>
      </c>
      <c r="AH119" s="52">
        <v>7296.73</v>
      </c>
      <c r="AI119" s="52">
        <f t="shared" si="9"/>
        <v>99049.03</v>
      </c>
      <c r="AJ119" s="48">
        <v>877.78</v>
      </c>
      <c r="AK119" s="48">
        <v>146.30000000000001</v>
      </c>
      <c r="AL119" s="46">
        <v>0</v>
      </c>
      <c r="AM119" s="49">
        <v>1000</v>
      </c>
      <c r="AN119" s="48">
        <v>2024.08</v>
      </c>
      <c r="AO119" s="48">
        <v>2024.08</v>
      </c>
      <c r="AP119" s="48">
        <v>7.31</v>
      </c>
      <c r="AQ119" s="48">
        <v>182.87</v>
      </c>
    </row>
    <row r="120" spans="21:43" x14ac:dyDescent="0.35">
      <c r="U120" s="51">
        <v>50</v>
      </c>
      <c r="V120" s="51">
        <v>0.01</v>
      </c>
      <c r="W120" s="54">
        <v>62.4</v>
      </c>
      <c r="X120" s="54">
        <f t="shared" si="10"/>
        <v>204.72440944881888</v>
      </c>
      <c r="Y120" s="55">
        <v>73.400000000000006</v>
      </c>
      <c r="Z120" s="55">
        <f t="shared" si="11"/>
        <v>240.81364829396327</v>
      </c>
      <c r="AA120" s="48">
        <v>19589.689999999999</v>
      </c>
      <c r="AB120" s="48">
        <v>2089.92</v>
      </c>
      <c r="AC120" s="46">
        <v>0</v>
      </c>
      <c r="AD120" s="49">
        <v>25000</v>
      </c>
      <c r="AE120" s="52">
        <v>10789.5</v>
      </c>
      <c r="AF120" s="49">
        <v>55000</v>
      </c>
      <c r="AG120" s="52">
        <v>6141.03</v>
      </c>
      <c r="AH120" s="52">
        <v>7283.57</v>
      </c>
      <c r="AI120" s="52">
        <f t="shared" si="9"/>
        <v>99044.510000000009</v>
      </c>
      <c r="AJ120" s="48">
        <v>877.78</v>
      </c>
      <c r="AK120" s="48">
        <v>146.30000000000001</v>
      </c>
      <c r="AL120" s="46">
        <v>0</v>
      </c>
      <c r="AM120" s="49">
        <v>1000</v>
      </c>
      <c r="AN120" s="48">
        <v>2024.08</v>
      </c>
      <c r="AO120" s="48">
        <v>2024.08</v>
      </c>
      <c r="AP120" s="48">
        <v>7.31</v>
      </c>
      <c r="AQ120" s="48">
        <v>182.87</v>
      </c>
    </row>
    <row r="121" spans="21:43" x14ac:dyDescent="0.35">
      <c r="U121" s="51">
        <v>50</v>
      </c>
      <c r="V121" s="51">
        <v>0.02</v>
      </c>
      <c r="W121" s="54">
        <v>65.099999999999994</v>
      </c>
      <c r="X121" s="54">
        <f t="shared" si="10"/>
        <v>213.58267716535431</v>
      </c>
      <c r="Y121" s="55">
        <v>79</v>
      </c>
      <c r="Z121" s="55">
        <f t="shared" si="11"/>
        <v>259.18635170603676</v>
      </c>
      <c r="AA121" s="48">
        <v>19589.689999999999</v>
      </c>
      <c r="AB121" s="48">
        <v>2089.92</v>
      </c>
      <c r="AC121" s="46">
        <v>0</v>
      </c>
      <c r="AD121" s="49">
        <v>25000</v>
      </c>
      <c r="AE121" s="52">
        <v>11613</v>
      </c>
      <c r="AF121" s="49">
        <v>55000</v>
      </c>
      <c r="AG121" s="52">
        <v>6217.9</v>
      </c>
      <c r="AH121" s="52">
        <v>7839.48</v>
      </c>
      <c r="AI121" s="52">
        <f t="shared" si="9"/>
        <v>99235.23000000001</v>
      </c>
      <c r="AJ121" s="48">
        <v>877.78</v>
      </c>
      <c r="AK121" s="48">
        <v>146.30000000000001</v>
      </c>
      <c r="AL121" s="46">
        <v>0</v>
      </c>
      <c r="AM121" s="49">
        <v>1000</v>
      </c>
      <c r="AN121" s="48">
        <v>2024.08</v>
      </c>
      <c r="AO121" s="48">
        <v>2024.08</v>
      </c>
      <c r="AP121" s="48">
        <v>7.31</v>
      </c>
      <c r="AQ121" s="48">
        <v>182.87</v>
      </c>
    </row>
    <row r="122" spans="21:43" x14ac:dyDescent="0.35">
      <c r="U122" s="51">
        <v>50</v>
      </c>
      <c r="V122" s="51">
        <v>0.05</v>
      </c>
      <c r="W122" s="54">
        <v>76.3</v>
      </c>
      <c r="X122" s="54">
        <f t="shared" si="10"/>
        <v>250.32808398950129</v>
      </c>
      <c r="Y122" s="55">
        <v>107.2</v>
      </c>
      <c r="Z122" s="55">
        <f t="shared" si="11"/>
        <v>351.70603674540683</v>
      </c>
      <c r="AA122" s="48">
        <v>19589.689999999999</v>
      </c>
      <c r="AB122" s="48">
        <v>2089.92</v>
      </c>
      <c r="AC122" s="46">
        <v>0</v>
      </c>
      <c r="AD122" s="49">
        <v>25000</v>
      </c>
      <c r="AE122" s="52">
        <v>15744</v>
      </c>
      <c r="AF122" s="49">
        <v>55000</v>
      </c>
      <c r="AG122" s="52">
        <v>6603.5</v>
      </c>
      <c r="AH122" s="52">
        <v>10628.16</v>
      </c>
      <c r="AI122" s="52">
        <f t="shared" si="9"/>
        <v>100191.95</v>
      </c>
      <c r="AJ122" s="48">
        <v>877.78</v>
      </c>
      <c r="AK122" s="48">
        <v>146.30000000000001</v>
      </c>
      <c r="AL122" s="46">
        <v>0</v>
      </c>
      <c r="AM122" s="49">
        <v>1000</v>
      </c>
      <c r="AN122" s="48">
        <v>2024.08</v>
      </c>
      <c r="AO122" s="48">
        <v>2024.08</v>
      </c>
      <c r="AP122" s="48">
        <v>7.31</v>
      </c>
      <c r="AQ122" s="48">
        <v>182.87</v>
      </c>
    </row>
    <row r="123" spans="21:43" x14ac:dyDescent="0.35">
      <c r="U123" s="51">
        <v>50</v>
      </c>
      <c r="V123" s="51">
        <v>0.1</v>
      </c>
      <c r="W123" s="54">
        <v>90.2</v>
      </c>
      <c r="X123" s="54">
        <f t="shared" si="10"/>
        <v>295.93175853018374</v>
      </c>
      <c r="Y123" s="55">
        <v>157.69999999999999</v>
      </c>
      <c r="Z123" s="55">
        <f t="shared" si="11"/>
        <v>517.38845144356947</v>
      </c>
      <c r="AA123" s="48">
        <v>19589.689999999999</v>
      </c>
      <c r="AB123" s="48">
        <v>2089.92</v>
      </c>
      <c r="AC123" s="46">
        <v>0</v>
      </c>
      <c r="AD123" s="49">
        <v>25000</v>
      </c>
      <c r="AE123" s="52">
        <v>23173.5</v>
      </c>
      <c r="AF123" s="49">
        <v>55000</v>
      </c>
      <c r="AG123" s="52">
        <v>7297</v>
      </c>
      <c r="AH123" s="52">
        <v>15643.52</v>
      </c>
      <c r="AI123" s="52">
        <f t="shared" si="9"/>
        <v>101912.59</v>
      </c>
      <c r="AJ123" s="48">
        <v>877.78</v>
      </c>
      <c r="AK123" s="48">
        <v>146.30000000000001</v>
      </c>
      <c r="AL123" s="46">
        <v>0</v>
      </c>
      <c r="AM123" s="49">
        <v>1000</v>
      </c>
      <c r="AN123" s="48">
        <v>2024.08</v>
      </c>
      <c r="AO123" s="48">
        <v>2024.08</v>
      </c>
      <c r="AP123" s="48">
        <v>7.31</v>
      </c>
      <c r="AQ123" s="48">
        <v>182.87</v>
      </c>
    </row>
    <row r="124" spans="21:43" x14ac:dyDescent="0.35">
      <c r="U124" s="51">
        <v>50</v>
      </c>
      <c r="V124" s="51">
        <v>0.2</v>
      </c>
      <c r="W124" s="54">
        <v>108.2</v>
      </c>
      <c r="X124" s="54">
        <f t="shared" si="10"/>
        <v>354.98687664041995</v>
      </c>
      <c r="Y124" s="55">
        <v>272.8</v>
      </c>
      <c r="Z124" s="55">
        <f t="shared" si="11"/>
        <v>895.01312335958005</v>
      </c>
      <c r="AA124" s="48">
        <v>19589.689999999999</v>
      </c>
      <c r="AB124" s="48">
        <v>2089.92</v>
      </c>
      <c r="AC124" s="46">
        <v>0</v>
      </c>
      <c r="AD124" s="49">
        <v>25000</v>
      </c>
      <c r="AE124" s="52">
        <v>133625</v>
      </c>
      <c r="AF124" s="49">
        <v>55000</v>
      </c>
      <c r="AG124" s="52">
        <v>17606.939999999999</v>
      </c>
      <c r="AH124" s="52">
        <v>90204.99</v>
      </c>
      <c r="AI124" s="52">
        <f t="shared" si="9"/>
        <v>127492.67999999998</v>
      </c>
      <c r="AJ124" s="48">
        <v>877.78</v>
      </c>
      <c r="AK124" s="48">
        <v>146.30000000000001</v>
      </c>
      <c r="AL124" s="46">
        <v>0</v>
      </c>
      <c r="AM124" s="49">
        <v>1000</v>
      </c>
      <c r="AN124" s="48">
        <v>2024.08</v>
      </c>
      <c r="AO124" s="48">
        <v>2024.08</v>
      </c>
      <c r="AP124" s="48">
        <v>7.31</v>
      </c>
      <c r="AQ124" s="48">
        <v>182.87</v>
      </c>
    </row>
    <row r="125" spans="21:43" x14ac:dyDescent="0.35">
      <c r="U125" s="51">
        <v>50</v>
      </c>
      <c r="V125" s="51">
        <v>0.5</v>
      </c>
      <c r="W125" s="54">
        <v>136</v>
      </c>
      <c r="X125" s="54">
        <f t="shared" si="10"/>
        <v>446.19422572178473</v>
      </c>
      <c r="Y125" s="55">
        <v>1042.5</v>
      </c>
      <c r="Z125" s="55">
        <f t="shared" si="11"/>
        <v>3420.2755905511808</v>
      </c>
      <c r="AA125" s="48">
        <v>19589.689999999999</v>
      </c>
      <c r="AB125" s="48">
        <v>2089.92</v>
      </c>
      <c r="AC125" s="46">
        <v>0</v>
      </c>
      <c r="AD125" s="49">
        <v>25000</v>
      </c>
      <c r="AE125" s="52">
        <v>153174</v>
      </c>
      <c r="AF125" s="49">
        <v>55000</v>
      </c>
      <c r="AG125" s="52">
        <v>19431.71</v>
      </c>
      <c r="AH125" s="52">
        <v>103401.75</v>
      </c>
      <c r="AI125" s="52">
        <f t="shared" si="9"/>
        <v>132020.15</v>
      </c>
      <c r="AJ125" s="48">
        <v>877.78</v>
      </c>
      <c r="AK125" s="48">
        <v>146.30000000000001</v>
      </c>
      <c r="AL125" s="46">
        <v>0</v>
      </c>
      <c r="AM125" s="49">
        <v>1000</v>
      </c>
      <c r="AN125" s="48">
        <v>2024.08</v>
      </c>
      <c r="AO125" s="48">
        <v>2024.08</v>
      </c>
      <c r="AP125" s="48">
        <v>7.31</v>
      </c>
      <c r="AQ125" s="48">
        <v>182.87</v>
      </c>
    </row>
    <row r="126" spans="21:43" x14ac:dyDescent="0.35">
      <c r="U126" s="51">
        <v>50</v>
      </c>
      <c r="V126" s="51">
        <v>1</v>
      </c>
      <c r="W126" s="54">
        <v>158.19999999999999</v>
      </c>
      <c r="X126" s="54">
        <f t="shared" si="10"/>
        <v>519.028871391076</v>
      </c>
      <c r="Y126" s="55">
        <v>0</v>
      </c>
      <c r="Z126" s="55">
        <f t="shared" si="11"/>
        <v>0</v>
      </c>
      <c r="AA126" s="48">
        <v>19589.689999999999</v>
      </c>
      <c r="AB126" s="48">
        <v>2089.92</v>
      </c>
      <c r="AC126" s="46">
        <v>0</v>
      </c>
      <c r="AD126" s="49">
        <v>25000</v>
      </c>
      <c r="AE126" s="52">
        <v>23241</v>
      </c>
      <c r="AF126" s="49">
        <v>55000</v>
      </c>
      <c r="AG126" s="52">
        <v>7303.3</v>
      </c>
      <c r="AH126" s="52">
        <v>15689.09</v>
      </c>
      <c r="AI126" s="52">
        <f t="shared" si="9"/>
        <v>101928.22</v>
      </c>
      <c r="AJ126" s="48">
        <v>877.78</v>
      </c>
      <c r="AK126" s="48">
        <v>146.30000000000001</v>
      </c>
      <c r="AL126" s="46">
        <v>0</v>
      </c>
      <c r="AM126" s="49">
        <v>1000</v>
      </c>
      <c r="AN126" s="48">
        <v>2024.08</v>
      </c>
      <c r="AO126" s="48">
        <v>2024.08</v>
      </c>
      <c r="AP126" s="48">
        <v>7.31</v>
      </c>
      <c r="AQ126" s="48">
        <v>182.87</v>
      </c>
    </row>
    <row r="127" spans="21:43" x14ac:dyDescent="0.35">
      <c r="U127" s="51">
        <v>50</v>
      </c>
      <c r="V127" s="51">
        <v>2</v>
      </c>
      <c r="W127" s="54">
        <v>179.7</v>
      </c>
      <c r="X127" s="54">
        <f t="shared" si="10"/>
        <v>589.56692913385825</v>
      </c>
      <c r="Y127" s="55">
        <v>0</v>
      </c>
      <c r="Z127" s="55">
        <f t="shared" si="11"/>
        <v>0</v>
      </c>
      <c r="AA127" s="48">
        <v>19589.689999999999</v>
      </c>
      <c r="AB127" s="48">
        <v>2089.92</v>
      </c>
      <c r="AC127" s="46">
        <v>0</v>
      </c>
      <c r="AD127" s="49">
        <v>25000</v>
      </c>
      <c r="AE127" s="52">
        <v>26400</v>
      </c>
      <c r="AF127" s="49">
        <v>55000</v>
      </c>
      <c r="AG127" s="52">
        <v>7598.17</v>
      </c>
      <c r="AH127" s="52">
        <v>17821.599999999999</v>
      </c>
      <c r="AI127" s="52">
        <f t="shared" si="9"/>
        <v>102659.84</v>
      </c>
      <c r="AJ127" s="48">
        <v>877.78</v>
      </c>
      <c r="AK127" s="48">
        <v>146.30000000000001</v>
      </c>
      <c r="AL127" s="46">
        <v>0</v>
      </c>
      <c r="AM127" s="49">
        <v>1000</v>
      </c>
      <c r="AN127" s="48">
        <v>2024.08</v>
      </c>
      <c r="AO127" s="48">
        <v>2024.08</v>
      </c>
      <c r="AP127" s="48">
        <v>7.31</v>
      </c>
      <c r="AQ127" s="48">
        <v>182.87</v>
      </c>
    </row>
    <row r="128" spans="21:43" x14ac:dyDescent="0.35">
      <c r="U128" s="51">
        <v>50</v>
      </c>
      <c r="V128" s="51">
        <v>5</v>
      </c>
      <c r="W128" s="54">
        <v>205.2</v>
      </c>
      <c r="X128" s="54">
        <f t="shared" si="10"/>
        <v>673.22834645669286</v>
      </c>
      <c r="Y128" s="55">
        <v>0</v>
      </c>
      <c r="Z128" s="55">
        <f t="shared" si="11"/>
        <v>0</v>
      </c>
      <c r="AA128" s="48">
        <v>19589.689999999999</v>
      </c>
      <c r="AB128" s="48">
        <v>2089.92</v>
      </c>
      <c r="AC128" s="46">
        <v>0</v>
      </c>
      <c r="AD128" s="49">
        <v>25000</v>
      </c>
      <c r="AE128" s="52">
        <v>30156</v>
      </c>
      <c r="AF128" s="49">
        <v>55000</v>
      </c>
      <c r="AG128" s="52">
        <v>7948.77</v>
      </c>
      <c r="AH128" s="52">
        <v>20357.13</v>
      </c>
      <c r="AI128" s="52">
        <f t="shared" si="9"/>
        <v>103529.70999999998</v>
      </c>
      <c r="AJ128" s="48">
        <v>877.78</v>
      </c>
      <c r="AK128" s="48">
        <v>146.30000000000001</v>
      </c>
      <c r="AL128" s="46">
        <v>0</v>
      </c>
      <c r="AM128" s="49">
        <v>1000</v>
      </c>
      <c r="AN128" s="48">
        <v>2024.08</v>
      </c>
      <c r="AO128" s="48">
        <v>2024.08</v>
      </c>
      <c r="AP128" s="48">
        <v>7.31</v>
      </c>
      <c r="AQ128" s="48">
        <v>182.87</v>
      </c>
    </row>
    <row r="129" spans="21:43" x14ac:dyDescent="0.35">
      <c r="U129" s="51">
        <v>50</v>
      </c>
      <c r="V129" s="51">
        <v>10</v>
      </c>
      <c r="W129" s="54">
        <v>221.7</v>
      </c>
      <c r="X129" s="54">
        <f t="shared" si="10"/>
        <v>727.36220472440937</v>
      </c>
      <c r="Y129" s="55">
        <v>0</v>
      </c>
      <c r="Z129" s="55">
        <f t="shared" si="11"/>
        <v>0</v>
      </c>
      <c r="AA129" s="48">
        <v>19589.689999999999</v>
      </c>
      <c r="AB129" s="48">
        <v>2089.92</v>
      </c>
      <c r="AC129" s="46">
        <v>0</v>
      </c>
      <c r="AD129" s="49">
        <v>25000</v>
      </c>
      <c r="AE129" s="52">
        <v>32574</v>
      </c>
      <c r="AF129" s="49">
        <v>55000</v>
      </c>
      <c r="AG129" s="52">
        <v>8174.47</v>
      </c>
      <c r="AH129" s="52">
        <v>21989.43</v>
      </c>
      <c r="AI129" s="52">
        <f t="shared" si="9"/>
        <v>104089.70999999999</v>
      </c>
      <c r="AJ129" s="48">
        <v>877.78</v>
      </c>
      <c r="AK129" s="48">
        <v>146.30000000000001</v>
      </c>
      <c r="AL129" s="46">
        <v>0</v>
      </c>
      <c r="AM129" s="49">
        <v>1000</v>
      </c>
      <c r="AN129" s="48">
        <v>2024.08</v>
      </c>
      <c r="AO129" s="48">
        <v>2024.08</v>
      </c>
      <c r="AP129" s="48">
        <v>7.31</v>
      </c>
      <c r="AQ129" s="48">
        <v>182.87</v>
      </c>
    </row>
    <row r="130" spans="21:43" x14ac:dyDescent="0.35">
      <c r="U130" s="51">
        <v>100</v>
      </c>
      <c r="V130" s="51">
        <v>5.0000000000000001E-3</v>
      </c>
      <c r="W130" s="54">
        <v>61.3</v>
      </c>
      <c r="X130" s="54">
        <f t="shared" si="10"/>
        <v>201.11548556430444</v>
      </c>
      <c r="Y130" s="55">
        <v>74.400000000000006</v>
      </c>
      <c r="Z130" s="55">
        <f t="shared" si="11"/>
        <v>244.09448818897638</v>
      </c>
      <c r="AA130" s="48">
        <v>19589.689999999999</v>
      </c>
      <c r="AB130" s="48">
        <v>2089.92</v>
      </c>
      <c r="AC130" s="46">
        <v>0</v>
      </c>
      <c r="AD130" s="49">
        <v>25000</v>
      </c>
      <c r="AE130" s="52">
        <v>10926</v>
      </c>
      <c r="AF130" s="49">
        <v>55000</v>
      </c>
      <c r="AG130" s="52">
        <v>6153.77</v>
      </c>
      <c r="AH130" s="52">
        <v>7375.71</v>
      </c>
      <c r="AI130" s="52">
        <f t="shared" si="9"/>
        <v>99076.12999999999</v>
      </c>
      <c r="AJ130" s="48">
        <v>877.78</v>
      </c>
      <c r="AK130" s="48">
        <v>146.30000000000001</v>
      </c>
      <c r="AL130" s="46">
        <v>0</v>
      </c>
      <c r="AM130" s="49">
        <v>1000</v>
      </c>
      <c r="AN130" s="48">
        <v>2024.08</v>
      </c>
      <c r="AO130" s="48">
        <v>2024.08</v>
      </c>
      <c r="AP130" s="48">
        <v>7.31</v>
      </c>
      <c r="AQ130" s="48">
        <v>182.87</v>
      </c>
    </row>
    <row r="131" spans="21:43" x14ac:dyDescent="0.35">
      <c r="U131" s="51">
        <v>100</v>
      </c>
      <c r="V131" s="51">
        <v>8.0000000000000002E-3</v>
      </c>
      <c r="W131" s="54">
        <v>60.3</v>
      </c>
      <c r="X131" s="54">
        <f t="shared" si="10"/>
        <v>197.83464566929132</v>
      </c>
      <c r="Y131" s="55">
        <v>72.099999999999994</v>
      </c>
      <c r="Z131" s="55">
        <f t="shared" si="11"/>
        <v>236.54855643044615</v>
      </c>
      <c r="AA131" s="48">
        <v>19589.689999999999</v>
      </c>
      <c r="AB131" s="48">
        <v>2089.92</v>
      </c>
      <c r="AC131" s="46">
        <v>0</v>
      </c>
      <c r="AD131" s="49">
        <v>25000</v>
      </c>
      <c r="AE131" s="52">
        <v>10590</v>
      </c>
      <c r="AF131" s="49">
        <v>55000</v>
      </c>
      <c r="AG131" s="52">
        <v>6122.41</v>
      </c>
      <c r="AH131" s="52">
        <v>7148.89</v>
      </c>
      <c r="AI131" s="52">
        <f t="shared" si="9"/>
        <v>98998.31</v>
      </c>
      <c r="AJ131" s="48">
        <v>877.78</v>
      </c>
      <c r="AK131" s="48">
        <v>146.30000000000001</v>
      </c>
      <c r="AL131" s="46">
        <v>0</v>
      </c>
      <c r="AM131" s="49">
        <v>1000</v>
      </c>
      <c r="AN131" s="48">
        <v>2024.08</v>
      </c>
      <c r="AO131" s="48">
        <v>2024.08</v>
      </c>
      <c r="AP131" s="48">
        <v>7.31</v>
      </c>
      <c r="AQ131" s="48">
        <v>182.87</v>
      </c>
    </row>
    <row r="132" spans="21:43" x14ac:dyDescent="0.35">
      <c r="U132" s="51">
        <v>100</v>
      </c>
      <c r="V132" s="51">
        <v>0.01</v>
      </c>
      <c r="W132" s="54">
        <v>60.2</v>
      </c>
      <c r="X132" s="54">
        <f t="shared" si="10"/>
        <v>197.50656167979002</v>
      </c>
      <c r="Y132" s="55">
        <v>71.8</v>
      </c>
      <c r="Z132" s="55">
        <f t="shared" si="11"/>
        <v>235.56430446194224</v>
      </c>
      <c r="AA132" s="48">
        <v>19589.689999999999</v>
      </c>
      <c r="AB132" s="48">
        <v>2089.92</v>
      </c>
      <c r="AC132" s="46">
        <v>0</v>
      </c>
      <c r="AD132" s="49">
        <v>25000</v>
      </c>
      <c r="AE132" s="52">
        <v>10549.5</v>
      </c>
      <c r="AF132" s="49">
        <v>55000</v>
      </c>
      <c r="AG132" s="52">
        <v>6118.63</v>
      </c>
      <c r="AH132" s="52">
        <v>7121.55</v>
      </c>
      <c r="AI132" s="52">
        <f t="shared" si="9"/>
        <v>98988.93</v>
      </c>
      <c r="AJ132" s="48">
        <v>877.78</v>
      </c>
      <c r="AK132" s="48">
        <v>146.30000000000001</v>
      </c>
      <c r="AL132" s="46">
        <v>0</v>
      </c>
      <c r="AM132" s="49">
        <v>1000</v>
      </c>
      <c r="AN132" s="48">
        <v>2024.08</v>
      </c>
      <c r="AO132" s="48">
        <v>2024.08</v>
      </c>
      <c r="AP132" s="48">
        <v>7.31</v>
      </c>
      <c r="AQ132" s="48">
        <v>182.87</v>
      </c>
    </row>
    <row r="133" spans="21:43" x14ac:dyDescent="0.35">
      <c r="U133" s="51">
        <v>100</v>
      </c>
      <c r="V133" s="51">
        <v>0.02</v>
      </c>
      <c r="W133" s="54">
        <v>62.6</v>
      </c>
      <c r="X133" s="54">
        <f t="shared" si="10"/>
        <v>205.38057742782152</v>
      </c>
      <c r="Y133" s="55">
        <v>76.8</v>
      </c>
      <c r="Z133" s="55">
        <f t="shared" si="11"/>
        <v>251.96850393700785</v>
      </c>
      <c r="AA133" s="48">
        <v>19589.689999999999</v>
      </c>
      <c r="AB133" s="48">
        <v>2089.92</v>
      </c>
      <c r="AC133" s="46">
        <v>0</v>
      </c>
      <c r="AD133" s="49">
        <v>25000</v>
      </c>
      <c r="AE133" s="52">
        <v>11284.5</v>
      </c>
      <c r="AF133" s="49">
        <v>55000</v>
      </c>
      <c r="AG133" s="52">
        <v>6187.23</v>
      </c>
      <c r="AH133" s="52">
        <v>7617.72</v>
      </c>
      <c r="AI133" s="52">
        <f t="shared" si="9"/>
        <v>99159.16</v>
      </c>
      <c r="AJ133" s="48">
        <v>877.78</v>
      </c>
      <c r="AK133" s="48">
        <v>146.30000000000001</v>
      </c>
      <c r="AL133" s="46">
        <v>0</v>
      </c>
      <c r="AM133" s="49">
        <v>1000</v>
      </c>
      <c r="AN133" s="48">
        <v>2024.08</v>
      </c>
      <c r="AO133" s="48">
        <v>2024.08</v>
      </c>
      <c r="AP133" s="48">
        <v>7.31</v>
      </c>
      <c r="AQ133" s="48">
        <v>182.87</v>
      </c>
    </row>
    <row r="134" spans="21:43" x14ac:dyDescent="0.35">
      <c r="U134" s="51">
        <v>100</v>
      </c>
      <c r="V134" s="51">
        <v>0.05</v>
      </c>
      <c r="W134" s="54">
        <v>72.8</v>
      </c>
      <c r="X134" s="54">
        <f t="shared" si="10"/>
        <v>238.84514435695536</v>
      </c>
      <c r="Y134" s="55">
        <v>103.3</v>
      </c>
      <c r="Z134" s="55">
        <f t="shared" si="11"/>
        <v>338.91076115485561</v>
      </c>
      <c r="AA134" s="48">
        <v>19589.689999999999</v>
      </c>
      <c r="AB134" s="48">
        <v>2089.92</v>
      </c>
      <c r="AC134" s="46">
        <v>0</v>
      </c>
      <c r="AD134" s="49">
        <v>25000</v>
      </c>
      <c r="AE134" s="52">
        <v>15177</v>
      </c>
      <c r="AF134" s="49">
        <v>55000</v>
      </c>
      <c r="AG134" s="52">
        <v>6550.57</v>
      </c>
      <c r="AH134" s="52">
        <v>10245.4</v>
      </c>
      <c r="AI134" s="52">
        <f t="shared" si="9"/>
        <v>100060.64000000001</v>
      </c>
      <c r="AJ134" s="48">
        <v>877.78</v>
      </c>
      <c r="AK134" s="48">
        <v>146.30000000000001</v>
      </c>
      <c r="AL134" s="46">
        <v>0</v>
      </c>
      <c r="AM134" s="49">
        <v>1000</v>
      </c>
      <c r="AN134" s="48">
        <v>2024.08</v>
      </c>
      <c r="AO134" s="48">
        <v>2024.08</v>
      </c>
      <c r="AP134" s="48">
        <v>7.31</v>
      </c>
      <c r="AQ134" s="48">
        <v>182.87</v>
      </c>
    </row>
    <row r="135" spans="21:43" x14ac:dyDescent="0.35">
      <c r="U135" s="51">
        <v>100</v>
      </c>
      <c r="V135" s="51">
        <v>0.1</v>
      </c>
      <c r="W135" s="54">
        <v>85.7</v>
      </c>
      <c r="X135" s="54">
        <f>W135/0.3048</f>
        <v>281.16797900262469</v>
      </c>
      <c r="Y135" s="55">
        <v>151.1</v>
      </c>
      <c r="Z135" s="55">
        <f t="shared" si="11"/>
        <v>495.73490813648289</v>
      </c>
      <c r="AA135" s="48">
        <v>19589.689999999999</v>
      </c>
      <c r="AB135" s="48">
        <v>2089.92</v>
      </c>
      <c r="AC135" s="46">
        <v>0</v>
      </c>
      <c r="AD135" s="49">
        <v>25000</v>
      </c>
      <c r="AE135" s="52">
        <v>22198.5</v>
      </c>
      <c r="AF135" s="49">
        <v>55000</v>
      </c>
      <c r="AG135" s="52">
        <v>7205.99</v>
      </c>
      <c r="AH135" s="52">
        <v>14985.34</v>
      </c>
      <c r="AI135" s="52">
        <f t="shared" si="9"/>
        <v>101686.78</v>
      </c>
      <c r="AJ135" s="48">
        <v>877.78</v>
      </c>
      <c r="AK135" s="48">
        <v>146.30000000000001</v>
      </c>
      <c r="AL135" s="46">
        <v>0</v>
      </c>
      <c r="AM135" s="49">
        <v>1000</v>
      </c>
      <c r="AN135" s="48">
        <v>2024.08</v>
      </c>
      <c r="AO135" s="48">
        <v>2024.08</v>
      </c>
      <c r="AP135" s="48">
        <v>7.31</v>
      </c>
      <c r="AQ135" s="48">
        <v>182.87</v>
      </c>
    </row>
    <row r="136" spans="21:43" x14ac:dyDescent="0.35">
      <c r="U136" s="51">
        <v>100</v>
      </c>
      <c r="V136" s="51">
        <v>0.2</v>
      </c>
      <c r="W136" s="54">
        <v>102.2</v>
      </c>
      <c r="X136" s="54">
        <f>W136/0.3048</f>
        <v>335.3018372703412</v>
      </c>
      <c r="Y136" s="55">
        <v>259.89999999999998</v>
      </c>
      <c r="Z136" s="55">
        <f t="shared" si="11"/>
        <v>852.6902887139106</v>
      </c>
      <c r="AA136" s="48">
        <v>19589.689999999999</v>
      </c>
      <c r="AB136" s="48">
        <v>2089.92</v>
      </c>
      <c r="AC136" s="46">
        <v>0</v>
      </c>
      <c r="AD136" s="49">
        <v>25000</v>
      </c>
      <c r="AE136" s="52">
        <v>38187</v>
      </c>
      <c r="AF136" s="49">
        <v>55000</v>
      </c>
      <c r="AG136" s="52">
        <v>8698.41</v>
      </c>
      <c r="AH136" s="52">
        <v>25778.54</v>
      </c>
      <c r="AI136" s="52">
        <f t="shared" si="9"/>
        <v>105389.65999999997</v>
      </c>
      <c r="AJ136" s="48">
        <v>877.78</v>
      </c>
      <c r="AK136" s="48">
        <v>146.30000000000001</v>
      </c>
      <c r="AL136" s="46">
        <v>0</v>
      </c>
      <c r="AM136" s="49">
        <v>1000</v>
      </c>
      <c r="AN136" s="48">
        <v>2024.08</v>
      </c>
      <c r="AO136" s="48">
        <v>2024.08</v>
      </c>
      <c r="AP136" s="48">
        <v>7.31</v>
      </c>
      <c r="AQ136" s="48">
        <v>182.87</v>
      </c>
    </row>
    <row r="137" spans="21:43" x14ac:dyDescent="0.35">
      <c r="U137" s="51">
        <v>100</v>
      </c>
      <c r="V137" s="51">
        <v>0.5</v>
      </c>
      <c r="W137" s="54">
        <v>127.6</v>
      </c>
      <c r="X137" s="54">
        <f t="shared" si="10"/>
        <v>418.63517060367451</v>
      </c>
      <c r="Y137" s="55">
        <v>986.2</v>
      </c>
      <c r="Z137" s="55">
        <f t="shared" si="11"/>
        <v>3235.5643044619424</v>
      </c>
      <c r="AA137" s="48">
        <v>19589.689999999999</v>
      </c>
      <c r="AB137" s="48">
        <v>2089.92</v>
      </c>
      <c r="AC137" s="46">
        <v>0</v>
      </c>
      <c r="AD137" s="49">
        <v>25000</v>
      </c>
      <c r="AE137" s="52">
        <v>144904.5</v>
      </c>
      <c r="AF137" s="49">
        <v>55000</v>
      </c>
      <c r="AG137" s="52">
        <v>18659.8</v>
      </c>
      <c r="AH137" s="52">
        <v>97819.34</v>
      </c>
      <c r="AI137" s="52">
        <f t="shared" si="9"/>
        <v>130104.97</v>
      </c>
      <c r="AJ137" s="48">
        <v>877.78</v>
      </c>
      <c r="AK137" s="48">
        <v>146.30000000000001</v>
      </c>
      <c r="AL137" s="46">
        <v>0</v>
      </c>
      <c r="AM137" s="49">
        <v>1000</v>
      </c>
      <c r="AN137" s="48">
        <v>2024.08</v>
      </c>
      <c r="AO137" s="48">
        <v>2024.08</v>
      </c>
      <c r="AP137" s="48">
        <v>7.31</v>
      </c>
      <c r="AQ137" s="48">
        <v>182.87</v>
      </c>
    </row>
    <row r="138" spans="21:43" x14ac:dyDescent="0.35">
      <c r="U138" s="51">
        <v>100</v>
      </c>
      <c r="V138" s="51">
        <v>1</v>
      </c>
      <c r="W138" s="54">
        <v>147.6</v>
      </c>
      <c r="X138" s="54">
        <f t="shared" si="10"/>
        <v>484.25196850393695</v>
      </c>
      <c r="Y138" s="55">
        <v>0</v>
      </c>
      <c r="Z138" s="55">
        <f t="shared" si="11"/>
        <v>0</v>
      </c>
      <c r="AA138" s="48">
        <v>19589.689999999999</v>
      </c>
      <c r="AB138" s="48">
        <v>2089.92</v>
      </c>
      <c r="AC138" s="46">
        <v>0</v>
      </c>
      <c r="AD138" s="49">
        <v>25000</v>
      </c>
      <c r="AE138" s="52">
        <v>21681</v>
      </c>
      <c r="AF138" s="49">
        <v>55000</v>
      </c>
      <c r="AG138" s="52">
        <v>7157.68</v>
      </c>
      <c r="AH138" s="52">
        <v>14635.99</v>
      </c>
      <c r="AI138" s="52">
        <f t="shared" si="9"/>
        <v>101566.93999999999</v>
      </c>
      <c r="AJ138" s="48">
        <v>877.78</v>
      </c>
      <c r="AK138" s="48">
        <v>146.30000000000001</v>
      </c>
      <c r="AL138" s="46">
        <v>0</v>
      </c>
      <c r="AM138" s="49">
        <v>1000</v>
      </c>
      <c r="AN138" s="48">
        <v>2024.08</v>
      </c>
      <c r="AO138" s="48">
        <v>2024.08</v>
      </c>
      <c r="AP138" s="48">
        <v>7.31</v>
      </c>
      <c r="AQ138" s="48">
        <v>182.87</v>
      </c>
    </row>
    <row r="139" spans="21:43" x14ac:dyDescent="0.35">
      <c r="U139" s="51">
        <v>100</v>
      </c>
      <c r="V139" s="51">
        <v>2</v>
      </c>
      <c r="W139" s="54">
        <v>166.7</v>
      </c>
      <c r="X139" s="54">
        <f t="shared" si="10"/>
        <v>546.91601049868757</v>
      </c>
      <c r="Y139" s="55">
        <v>0</v>
      </c>
      <c r="Z139" s="55">
        <f t="shared" si="11"/>
        <v>0</v>
      </c>
      <c r="AA139" s="48">
        <v>19589.689999999999</v>
      </c>
      <c r="AB139" s="48">
        <v>2089.92</v>
      </c>
      <c r="AC139" s="46">
        <v>0</v>
      </c>
      <c r="AD139" s="49">
        <v>25000</v>
      </c>
      <c r="AE139" s="52">
        <v>24499.5</v>
      </c>
      <c r="AF139" s="49">
        <v>55000</v>
      </c>
      <c r="AG139" s="52">
        <v>7420.77</v>
      </c>
      <c r="AH139" s="52">
        <v>16538.650000000001</v>
      </c>
      <c r="AI139" s="52">
        <f t="shared" si="9"/>
        <v>102219.69</v>
      </c>
      <c r="AJ139" s="48">
        <v>877.78</v>
      </c>
      <c r="AK139" s="48">
        <v>146.30000000000001</v>
      </c>
      <c r="AL139" s="46">
        <v>0</v>
      </c>
      <c r="AM139" s="49">
        <v>1000</v>
      </c>
      <c r="AN139" s="48">
        <v>2024.08</v>
      </c>
      <c r="AO139" s="48">
        <v>2024.08</v>
      </c>
      <c r="AP139" s="48">
        <v>7.31</v>
      </c>
      <c r="AQ139" s="48">
        <v>182.87</v>
      </c>
    </row>
    <row r="140" spans="21:43" x14ac:dyDescent="0.35">
      <c r="U140" s="51">
        <v>100</v>
      </c>
      <c r="V140" s="51">
        <v>5</v>
      </c>
      <c r="W140" s="54">
        <v>189.2</v>
      </c>
      <c r="X140" s="54">
        <f t="shared" si="10"/>
        <v>620.73490813648289</v>
      </c>
      <c r="Y140" s="55">
        <v>0</v>
      </c>
      <c r="Z140" s="55">
        <f t="shared" si="11"/>
        <v>0</v>
      </c>
      <c r="AA140" s="48">
        <v>19589.689999999999</v>
      </c>
      <c r="AB140" s="48">
        <v>2089.92</v>
      </c>
      <c r="AC140" s="46">
        <v>0</v>
      </c>
      <c r="AD140" s="49">
        <v>25000</v>
      </c>
      <c r="AE140" s="52">
        <v>27793.5</v>
      </c>
      <c r="AF140" s="49">
        <v>55000</v>
      </c>
      <c r="AG140" s="52">
        <v>7728.24</v>
      </c>
      <c r="AH140" s="52">
        <v>18762.3</v>
      </c>
      <c r="AI140" s="52">
        <f t="shared" si="9"/>
        <v>102982.56999999999</v>
      </c>
      <c r="AJ140" s="48">
        <v>877.78</v>
      </c>
      <c r="AK140" s="48">
        <v>146.30000000000001</v>
      </c>
      <c r="AL140" s="46">
        <v>0</v>
      </c>
      <c r="AM140" s="49">
        <v>1000</v>
      </c>
      <c r="AN140" s="48">
        <v>2024.08</v>
      </c>
      <c r="AO140" s="48">
        <v>2024.08</v>
      </c>
      <c r="AP140" s="48">
        <v>7.31</v>
      </c>
      <c r="AQ140" s="48">
        <v>182.87</v>
      </c>
    </row>
    <row r="141" spans="21:43" x14ac:dyDescent="0.35">
      <c r="U141" s="51">
        <v>100</v>
      </c>
      <c r="V141" s="51">
        <v>10</v>
      </c>
      <c r="W141" s="54">
        <v>203.3</v>
      </c>
      <c r="X141" s="54">
        <f t="shared" si="10"/>
        <v>666.99475065616798</v>
      </c>
      <c r="Y141" s="55">
        <v>0</v>
      </c>
      <c r="Z141" s="55">
        <f t="shared" si="11"/>
        <v>0</v>
      </c>
      <c r="AA141" s="48">
        <v>19589.689999999999</v>
      </c>
      <c r="AB141" s="48">
        <v>2089.92</v>
      </c>
      <c r="AC141" s="46">
        <v>0</v>
      </c>
      <c r="AD141" s="49">
        <v>25000</v>
      </c>
      <c r="AE141" s="52">
        <v>29871</v>
      </c>
      <c r="AF141" s="49">
        <v>55000</v>
      </c>
      <c r="AG141" s="52">
        <v>7322.16</v>
      </c>
      <c r="AH141" s="52">
        <v>20164.740000000002</v>
      </c>
      <c r="AI141" s="52">
        <f t="shared" si="9"/>
        <v>104063.70999999998</v>
      </c>
      <c r="AJ141" s="48">
        <v>877.78</v>
      </c>
      <c r="AK141" s="48">
        <v>146.30000000000001</v>
      </c>
      <c r="AL141" s="46">
        <v>0</v>
      </c>
      <c r="AM141" s="49">
        <v>1000</v>
      </c>
      <c r="AN141" s="48">
        <v>2024.08</v>
      </c>
      <c r="AO141" s="48">
        <v>2024.08</v>
      </c>
      <c r="AP141" s="48">
        <v>7.31</v>
      </c>
      <c r="AQ141" s="48">
        <v>182.87</v>
      </c>
    </row>
    <row r="142" spans="21:43" x14ac:dyDescent="0.35">
      <c r="U142" s="51">
        <v>200</v>
      </c>
      <c r="V142" s="51">
        <v>5.0000000000000001E-3</v>
      </c>
      <c r="W142" s="54">
        <v>60.4</v>
      </c>
      <c r="X142" s="54">
        <f t="shared" si="10"/>
        <v>198.16272965879264</v>
      </c>
      <c r="Y142" s="55">
        <v>73.8</v>
      </c>
      <c r="Z142" s="55">
        <f t="shared" si="11"/>
        <v>242.12598425196848</v>
      </c>
      <c r="AA142" s="48">
        <v>19589.689999999999</v>
      </c>
      <c r="AB142" s="48">
        <v>2089.92</v>
      </c>
      <c r="AC142" s="46">
        <v>0</v>
      </c>
      <c r="AD142" s="49">
        <v>25000</v>
      </c>
      <c r="AE142" s="52">
        <v>10837.5</v>
      </c>
      <c r="AF142" s="49">
        <v>55000</v>
      </c>
      <c r="AG142" s="52">
        <v>6145.51</v>
      </c>
      <c r="AH142" s="52">
        <v>7315.97</v>
      </c>
      <c r="AI142" s="52">
        <f t="shared" si="9"/>
        <v>99055.63</v>
      </c>
      <c r="AJ142" s="48">
        <v>877.78</v>
      </c>
      <c r="AK142" s="48">
        <v>146.30000000000001</v>
      </c>
      <c r="AL142" s="46">
        <v>0</v>
      </c>
      <c r="AM142" s="49">
        <v>1000</v>
      </c>
      <c r="AN142" s="48">
        <v>2024.08</v>
      </c>
      <c r="AO142" s="48">
        <v>2024.08</v>
      </c>
      <c r="AP142" s="48">
        <v>7.31</v>
      </c>
      <c r="AQ142" s="48">
        <v>182.87</v>
      </c>
    </row>
    <row r="143" spans="21:43" x14ac:dyDescent="0.35">
      <c r="U143" s="51">
        <v>200</v>
      </c>
      <c r="V143" s="51">
        <v>8.0000000000000002E-3</v>
      </c>
      <c r="W143" s="54">
        <v>59.3</v>
      </c>
      <c r="X143" s="54">
        <f t="shared" si="10"/>
        <v>194.5538057742782</v>
      </c>
      <c r="Y143" s="55">
        <v>71.3</v>
      </c>
      <c r="Z143" s="55">
        <f t="shared" si="11"/>
        <v>233.92388451443568</v>
      </c>
      <c r="AA143" s="48">
        <v>19589.689999999999</v>
      </c>
      <c r="AB143" s="48">
        <v>2089.92</v>
      </c>
      <c r="AC143" s="46">
        <v>0</v>
      </c>
      <c r="AD143" s="49">
        <v>25000</v>
      </c>
      <c r="AE143" s="52">
        <v>10480.5</v>
      </c>
      <c r="AF143" s="49">
        <v>55000</v>
      </c>
      <c r="AG143" s="52">
        <v>6112.19</v>
      </c>
      <c r="AH143" s="52">
        <v>7074.97</v>
      </c>
      <c r="AI143" s="52">
        <f t="shared" si="9"/>
        <v>98972.95</v>
      </c>
      <c r="AJ143" s="48">
        <v>877.78</v>
      </c>
      <c r="AK143" s="48">
        <v>146.30000000000001</v>
      </c>
      <c r="AL143" s="46">
        <v>0</v>
      </c>
      <c r="AM143" s="49">
        <v>1000</v>
      </c>
      <c r="AN143" s="48">
        <v>2024.08</v>
      </c>
      <c r="AO143" s="48">
        <v>2024.08</v>
      </c>
      <c r="AP143" s="48">
        <v>7.31</v>
      </c>
      <c r="AQ143" s="48">
        <v>182.87</v>
      </c>
    </row>
    <row r="144" spans="21:43" x14ac:dyDescent="0.35">
      <c r="U144" s="51">
        <v>200</v>
      </c>
      <c r="V144" s="51">
        <v>0.01</v>
      </c>
      <c r="W144" s="54">
        <v>59.2</v>
      </c>
      <c r="X144" s="54">
        <f t="shared" si="10"/>
        <v>194.22572178477691</v>
      </c>
      <c r="Y144" s="55">
        <v>71</v>
      </c>
      <c r="Z144" s="55">
        <f t="shared" si="11"/>
        <v>232.93963254593174</v>
      </c>
      <c r="AA144" s="48">
        <v>19589.689999999999</v>
      </c>
      <c r="AB144" s="48">
        <v>2089.92</v>
      </c>
      <c r="AC144" s="46">
        <v>0</v>
      </c>
      <c r="AD144" s="49">
        <v>25000</v>
      </c>
      <c r="AE144" s="52">
        <v>10429.5</v>
      </c>
      <c r="AF144" s="49">
        <v>55000</v>
      </c>
      <c r="AG144" s="52">
        <v>6107.42</v>
      </c>
      <c r="AH144" s="52">
        <v>7040.55</v>
      </c>
      <c r="AI144" s="52">
        <f t="shared" si="9"/>
        <v>98961.14</v>
      </c>
      <c r="AJ144" s="48">
        <v>877.78</v>
      </c>
      <c r="AK144" s="48">
        <v>146.30000000000001</v>
      </c>
      <c r="AL144" s="46">
        <v>0</v>
      </c>
      <c r="AM144" s="49">
        <v>1000</v>
      </c>
      <c r="AN144" s="48">
        <v>2024.08</v>
      </c>
      <c r="AO144" s="48">
        <v>2024.08</v>
      </c>
      <c r="AP144" s="48">
        <v>7.31</v>
      </c>
      <c r="AQ144" s="48">
        <v>182.87</v>
      </c>
    </row>
    <row r="145" spans="21:43" x14ac:dyDescent="0.35">
      <c r="U145" s="51">
        <v>200</v>
      </c>
      <c r="V145" s="51">
        <v>0.02</v>
      </c>
      <c r="W145" s="54">
        <v>61.3</v>
      </c>
      <c r="X145" s="54">
        <f t="shared" si="10"/>
        <v>201.11548556430444</v>
      </c>
      <c r="Y145" s="55">
        <v>75.7</v>
      </c>
      <c r="Z145" s="55">
        <f t="shared" si="11"/>
        <v>248.35958005249344</v>
      </c>
      <c r="AA145" s="48">
        <v>19589.689999999999</v>
      </c>
      <c r="AB145" s="48">
        <v>2089.92</v>
      </c>
      <c r="AC145" s="46">
        <v>0</v>
      </c>
      <c r="AD145" s="49">
        <v>25000</v>
      </c>
      <c r="AE145" s="52">
        <v>11119.5</v>
      </c>
      <c r="AF145" s="49">
        <v>55000</v>
      </c>
      <c r="AG145" s="52">
        <v>6171.83</v>
      </c>
      <c r="AH145" s="52">
        <v>7506.34</v>
      </c>
      <c r="AI145" s="52">
        <f t="shared" si="9"/>
        <v>99120.94</v>
      </c>
      <c r="AJ145" s="48">
        <v>877.78</v>
      </c>
      <c r="AK145" s="48">
        <v>146.30000000000001</v>
      </c>
      <c r="AL145" s="46">
        <v>0</v>
      </c>
      <c r="AM145" s="49">
        <v>1000</v>
      </c>
      <c r="AN145" s="48">
        <v>2024.08</v>
      </c>
      <c r="AO145" s="48">
        <v>2024.08</v>
      </c>
      <c r="AP145" s="48">
        <v>7.31</v>
      </c>
      <c r="AQ145" s="48">
        <v>182.87</v>
      </c>
    </row>
    <row r="146" spans="21:43" x14ac:dyDescent="0.35">
      <c r="U146" s="51">
        <v>200</v>
      </c>
      <c r="V146" s="51">
        <v>0.05</v>
      </c>
      <c r="W146" s="54">
        <v>71.099999999999994</v>
      </c>
      <c r="X146" s="54">
        <f t="shared" si="10"/>
        <v>233.26771653543304</v>
      </c>
      <c r="Y146" s="55">
        <v>101.4</v>
      </c>
      <c r="Z146" s="55">
        <f t="shared" si="11"/>
        <v>332.67716535433073</v>
      </c>
      <c r="AA146" s="48">
        <v>19589.689999999999</v>
      </c>
      <c r="AB146" s="48">
        <v>2089.92</v>
      </c>
      <c r="AC146" s="46">
        <v>0</v>
      </c>
      <c r="AD146" s="49">
        <v>25000</v>
      </c>
      <c r="AE146" s="52">
        <v>14893.5</v>
      </c>
      <c r="AF146" s="49">
        <v>55000</v>
      </c>
      <c r="AG146" s="52">
        <v>6524.11</v>
      </c>
      <c r="AH146" s="52">
        <v>10054.02</v>
      </c>
      <c r="AI146" s="52">
        <f t="shared" si="9"/>
        <v>99994.98</v>
      </c>
      <c r="AJ146" s="48">
        <v>877.78</v>
      </c>
      <c r="AK146" s="48">
        <v>146.30000000000001</v>
      </c>
      <c r="AL146" s="46">
        <v>0</v>
      </c>
      <c r="AM146" s="49">
        <v>1000</v>
      </c>
      <c r="AN146" s="48">
        <v>2024.08</v>
      </c>
      <c r="AO146" s="48">
        <v>2024.08</v>
      </c>
      <c r="AP146" s="48">
        <v>7.31</v>
      </c>
      <c r="AQ146" s="48">
        <v>182.87</v>
      </c>
    </row>
    <row r="147" spans="21:43" x14ac:dyDescent="0.35">
      <c r="U147" s="51">
        <v>200</v>
      </c>
      <c r="V147" s="51">
        <v>0.1</v>
      </c>
      <c r="W147" s="54">
        <v>83.4</v>
      </c>
      <c r="X147" s="54">
        <f t="shared" si="10"/>
        <v>273.62204724409452</v>
      </c>
      <c r="Y147" s="55">
        <v>147.80000000000001</v>
      </c>
      <c r="Z147" s="55">
        <f t="shared" si="11"/>
        <v>484.90813648293965</v>
      </c>
      <c r="AA147" s="48">
        <v>19589.689999999999</v>
      </c>
      <c r="AB147" s="48">
        <v>2089.92</v>
      </c>
      <c r="AC147" s="46">
        <v>0</v>
      </c>
      <c r="AD147" s="49">
        <v>25000</v>
      </c>
      <c r="AE147" s="52">
        <v>21711</v>
      </c>
      <c r="AF147" s="49">
        <v>55000</v>
      </c>
      <c r="AG147" s="52">
        <v>7160.48</v>
      </c>
      <c r="AH147" s="52">
        <v>14656.24</v>
      </c>
      <c r="AI147" s="52">
        <f t="shared" si="9"/>
        <v>101573.89</v>
      </c>
      <c r="AJ147" s="48">
        <v>877.78</v>
      </c>
      <c r="AK147" s="48">
        <v>146.30000000000001</v>
      </c>
      <c r="AL147" s="46">
        <v>0</v>
      </c>
      <c r="AM147" s="49">
        <v>1000</v>
      </c>
      <c r="AN147" s="48">
        <v>2024.08</v>
      </c>
      <c r="AO147" s="48">
        <v>2024.08</v>
      </c>
      <c r="AP147" s="48">
        <v>7.31</v>
      </c>
      <c r="AQ147" s="48">
        <v>182.87</v>
      </c>
    </row>
    <row r="148" spans="21:43" x14ac:dyDescent="0.35">
      <c r="U148" s="51">
        <v>200</v>
      </c>
      <c r="V148" s="51">
        <v>0.2</v>
      </c>
      <c r="W148" s="54">
        <v>99.2</v>
      </c>
      <c r="X148" s="54">
        <f t="shared" si="10"/>
        <v>325.45931758530185</v>
      </c>
      <c r="Y148" s="55">
        <v>253.4</v>
      </c>
      <c r="Z148" s="55">
        <f t="shared" si="11"/>
        <v>831.36482939632549</v>
      </c>
      <c r="AA148" s="48">
        <v>19589.689999999999</v>
      </c>
      <c r="AB148" s="48">
        <v>2089.92</v>
      </c>
      <c r="AC148" s="46">
        <v>0</v>
      </c>
      <c r="AD148" s="49">
        <v>25000</v>
      </c>
      <c r="AE148" s="52">
        <v>37237.5</v>
      </c>
      <c r="AF148" s="49">
        <v>55000</v>
      </c>
      <c r="AG148" s="52">
        <v>8609.7800000000007</v>
      </c>
      <c r="AH148" s="52">
        <v>25137.57</v>
      </c>
      <c r="AI148" s="52">
        <f t="shared" si="9"/>
        <v>105169.75999999998</v>
      </c>
      <c r="AJ148" s="48">
        <v>877.78</v>
      </c>
      <c r="AK148" s="48">
        <v>146.30000000000001</v>
      </c>
      <c r="AL148" s="46">
        <v>0</v>
      </c>
      <c r="AM148" s="49">
        <v>1000</v>
      </c>
      <c r="AN148" s="48">
        <v>2024.08</v>
      </c>
      <c r="AO148" s="48">
        <v>2024.08</v>
      </c>
      <c r="AP148" s="48">
        <v>7.31</v>
      </c>
      <c r="AQ148" s="48">
        <v>182.87</v>
      </c>
    </row>
    <row r="149" spans="21:43" x14ac:dyDescent="0.35">
      <c r="U149" s="51">
        <v>200</v>
      </c>
      <c r="V149" s="51">
        <v>0.5</v>
      </c>
      <c r="W149" s="54">
        <v>123.3</v>
      </c>
      <c r="X149" s="54">
        <f t="shared" si="10"/>
        <v>404.5275590551181</v>
      </c>
      <c r="Y149" s="55">
        <v>958.1</v>
      </c>
      <c r="Z149" s="55">
        <f t="shared" si="11"/>
        <v>3143.3727034120734</v>
      </c>
      <c r="AA149" s="48">
        <v>19589.689999999999</v>
      </c>
      <c r="AB149" s="48">
        <v>2089.92</v>
      </c>
      <c r="AC149" s="46">
        <v>0</v>
      </c>
      <c r="AD149" s="49">
        <v>25000</v>
      </c>
      <c r="AE149" s="52">
        <v>140770.5</v>
      </c>
      <c r="AF149" s="49">
        <v>55000</v>
      </c>
      <c r="AG149" s="52">
        <v>18273.919999999998</v>
      </c>
      <c r="AH149" s="52">
        <v>95028.64</v>
      </c>
      <c r="AI149" s="52">
        <f t="shared" si="9"/>
        <v>129147.55</v>
      </c>
      <c r="AJ149" s="48">
        <v>877.78</v>
      </c>
      <c r="AK149" s="48">
        <v>146.30000000000001</v>
      </c>
      <c r="AL149" s="46">
        <v>0</v>
      </c>
      <c r="AM149" s="49">
        <v>1000</v>
      </c>
      <c r="AN149" s="48">
        <v>2024.08</v>
      </c>
      <c r="AO149" s="48">
        <v>2024.08</v>
      </c>
      <c r="AP149" s="48">
        <v>7.31</v>
      </c>
      <c r="AQ149" s="48">
        <v>182.87</v>
      </c>
    </row>
    <row r="150" spans="21:43" x14ac:dyDescent="0.35">
      <c r="U150" s="51">
        <v>200</v>
      </c>
      <c r="V150" s="51">
        <v>1</v>
      </c>
      <c r="W150" s="54">
        <v>142.30000000000001</v>
      </c>
      <c r="X150" s="54">
        <f t="shared" si="10"/>
        <v>466.86351706036749</v>
      </c>
      <c r="Y150" s="55">
        <v>0</v>
      </c>
      <c r="Z150" s="55">
        <f t="shared" si="11"/>
        <v>0</v>
      </c>
      <c r="AA150" s="48">
        <v>19589.689999999999</v>
      </c>
      <c r="AB150" s="48">
        <v>2089.92</v>
      </c>
      <c r="AC150" s="46">
        <v>0</v>
      </c>
      <c r="AD150" s="49">
        <v>25000</v>
      </c>
      <c r="AE150" s="52">
        <v>20901</v>
      </c>
      <c r="AF150" s="49">
        <v>55000</v>
      </c>
      <c r="AG150" s="52">
        <v>7084.87</v>
      </c>
      <c r="AH150" s="52">
        <v>14109.44</v>
      </c>
      <c r="AI150" s="52">
        <f t="shared" ref="AI150:AI165" si="12">AA150+AB150+AC150+AD150+AE150+AF150-AG150-AH150</f>
        <v>101386.3</v>
      </c>
      <c r="AJ150" s="48">
        <v>877.78</v>
      </c>
      <c r="AK150" s="48">
        <v>146.30000000000001</v>
      </c>
      <c r="AL150" s="46">
        <v>0</v>
      </c>
      <c r="AM150" s="49">
        <v>1000</v>
      </c>
      <c r="AN150" s="48">
        <v>2024.08</v>
      </c>
      <c r="AO150" s="48">
        <v>2024.08</v>
      </c>
      <c r="AP150" s="48">
        <v>7.31</v>
      </c>
      <c r="AQ150" s="48">
        <v>182.87</v>
      </c>
    </row>
    <row r="151" spans="21:43" x14ac:dyDescent="0.35">
      <c r="U151" s="51">
        <v>200</v>
      </c>
      <c r="V151" s="51">
        <v>2</v>
      </c>
      <c r="W151" s="54">
        <v>160.30000000000001</v>
      </c>
      <c r="X151" s="54">
        <f t="shared" ref="X151:X165" si="13">W151/0.3048</f>
        <v>525.91863517060369</v>
      </c>
      <c r="Y151" s="55">
        <v>0</v>
      </c>
      <c r="Z151" s="55">
        <f t="shared" ref="Z151:Z165" si="14">Y151/0.3048</f>
        <v>0</v>
      </c>
      <c r="AA151" s="48">
        <v>19589.689999999999</v>
      </c>
      <c r="AB151" s="48">
        <v>2089.92</v>
      </c>
      <c r="AC151" s="46">
        <v>0</v>
      </c>
      <c r="AD151" s="49">
        <v>25000</v>
      </c>
      <c r="AE151" s="52">
        <v>23548.5</v>
      </c>
      <c r="AF151" s="49">
        <v>55000</v>
      </c>
      <c r="AG151" s="52">
        <v>7332</v>
      </c>
      <c r="AH151" s="52">
        <v>15896.67</v>
      </c>
      <c r="AI151" s="52">
        <f t="shared" si="12"/>
        <v>101999.44</v>
      </c>
      <c r="AJ151" s="48">
        <v>877.78</v>
      </c>
      <c r="AK151" s="48">
        <v>146.30000000000001</v>
      </c>
      <c r="AL151" s="46">
        <v>0</v>
      </c>
      <c r="AM151" s="49">
        <v>1000</v>
      </c>
      <c r="AN151" s="48">
        <v>2024.08</v>
      </c>
      <c r="AO151" s="48">
        <v>2024.08</v>
      </c>
      <c r="AP151" s="48">
        <v>7.31</v>
      </c>
      <c r="AQ151" s="48">
        <v>182.87</v>
      </c>
    </row>
    <row r="152" spans="21:43" x14ac:dyDescent="0.35">
      <c r="U152" s="51">
        <v>200</v>
      </c>
      <c r="V152" s="51">
        <v>5</v>
      </c>
      <c r="W152" s="54">
        <v>181.1</v>
      </c>
      <c r="X152" s="54">
        <f t="shared" si="13"/>
        <v>594.1601049868766</v>
      </c>
      <c r="Y152" s="55">
        <v>0</v>
      </c>
      <c r="Z152" s="55">
        <f t="shared" si="14"/>
        <v>0</v>
      </c>
      <c r="AA152" s="48">
        <v>19589.689999999999</v>
      </c>
      <c r="AB152" s="48">
        <v>2089.92</v>
      </c>
      <c r="AC152" s="46">
        <v>0</v>
      </c>
      <c r="AD152" s="49">
        <v>25000</v>
      </c>
      <c r="AE152" s="52">
        <v>26613</v>
      </c>
      <c r="AF152" s="49">
        <v>55000</v>
      </c>
      <c r="AG152" s="52">
        <v>7618.05</v>
      </c>
      <c r="AH152" s="52">
        <v>17965.39</v>
      </c>
      <c r="AI152" s="52">
        <f t="shared" si="12"/>
        <v>102709.17</v>
      </c>
      <c r="AJ152" s="48">
        <v>877.78</v>
      </c>
      <c r="AK152" s="48">
        <v>146.30000000000001</v>
      </c>
      <c r="AL152" s="46">
        <v>0</v>
      </c>
      <c r="AM152" s="49">
        <v>1000</v>
      </c>
      <c r="AN152" s="48">
        <v>2024.08</v>
      </c>
      <c r="AO152" s="48">
        <v>2024.08</v>
      </c>
      <c r="AP152" s="48">
        <v>7.31</v>
      </c>
      <c r="AQ152" s="48">
        <v>182.87</v>
      </c>
    </row>
    <row r="153" spans="21:43" x14ac:dyDescent="0.35">
      <c r="U153" s="51">
        <v>200</v>
      </c>
      <c r="V153" s="51">
        <v>10</v>
      </c>
      <c r="W153" s="54">
        <v>194.1</v>
      </c>
      <c r="X153" s="54">
        <f t="shared" si="13"/>
        <v>636.81102362204717</v>
      </c>
      <c r="Y153" s="55">
        <v>0</v>
      </c>
      <c r="Z153" s="55">
        <f t="shared" si="14"/>
        <v>0</v>
      </c>
      <c r="AA153" s="48">
        <v>19589.689999999999</v>
      </c>
      <c r="AB153" s="48">
        <v>2089.92</v>
      </c>
      <c r="AC153" s="46">
        <v>0</v>
      </c>
      <c r="AD153" s="49">
        <v>25000</v>
      </c>
      <c r="AE153" s="52">
        <v>28519.5</v>
      </c>
      <c r="AF153" s="49">
        <v>55000</v>
      </c>
      <c r="AG153" s="52">
        <v>7796.01</v>
      </c>
      <c r="AH153" s="52">
        <v>19252.39</v>
      </c>
      <c r="AI153" s="52">
        <f t="shared" si="12"/>
        <v>103150.71</v>
      </c>
      <c r="AJ153" s="48">
        <v>877.78</v>
      </c>
      <c r="AK153" s="48">
        <v>146.30000000000001</v>
      </c>
      <c r="AL153" s="46">
        <v>0</v>
      </c>
      <c r="AM153" s="49">
        <v>1000</v>
      </c>
      <c r="AN153" s="48">
        <v>2024.08</v>
      </c>
      <c r="AO153" s="48">
        <v>2024.08</v>
      </c>
      <c r="AP153" s="48">
        <v>7.31</v>
      </c>
      <c r="AQ153" s="48">
        <v>182.87</v>
      </c>
    </row>
    <row r="154" spans="21:43" x14ac:dyDescent="0.35">
      <c r="U154" s="51">
        <v>500</v>
      </c>
      <c r="V154" s="51">
        <v>5.0000000000000001E-3</v>
      </c>
      <c r="W154" s="54">
        <v>59.9</v>
      </c>
      <c r="X154" s="54">
        <f t="shared" si="13"/>
        <v>196.52230971128608</v>
      </c>
      <c r="Y154" s="55">
        <v>73.400000000000006</v>
      </c>
      <c r="Z154" s="55">
        <f t="shared" si="14"/>
        <v>240.81364829396327</v>
      </c>
      <c r="AA154" s="48">
        <v>19589.689999999999</v>
      </c>
      <c r="AB154" s="48">
        <v>2089.92</v>
      </c>
      <c r="AC154" s="46">
        <v>0</v>
      </c>
      <c r="AD154" s="49">
        <v>25000</v>
      </c>
      <c r="AE154" s="52">
        <v>10783.5</v>
      </c>
      <c r="AF154" s="49">
        <v>55000</v>
      </c>
      <c r="AG154" s="52">
        <v>6140.47</v>
      </c>
      <c r="AH154" s="52">
        <v>7279.52</v>
      </c>
      <c r="AI154" s="52">
        <f t="shared" si="12"/>
        <v>99043.12</v>
      </c>
      <c r="AJ154" s="48">
        <v>877.78</v>
      </c>
      <c r="AK154" s="48">
        <v>146.30000000000001</v>
      </c>
      <c r="AL154" s="46">
        <v>0</v>
      </c>
      <c r="AM154" s="49">
        <v>1000</v>
      </c>
      <c r="AN154" s="48">
        <v>2024.08</v>
      </c>
      <c r="AO154" s="48">
        <v>2024.08</v>
      </c>
      <c r="AP154" s="48">
        <v>7.31</v>
      </c>
      <c r="AQ154" s="48">
        <v>182.87</v>
      </c>
    </row>
    <row r="155" spans="21:43" x14ac:dyDescent="0.35">
      <c r="U155" s="51">
        <v>500</v>
      </c>
      <c r="V155" s="51">
        <v>8.0000000000000002E-3</v>
      </c>
      <c r="W155" s="54">
        <v>58.7</v>
      </c>
      <c r="X155" s="54">
        <f t="shared" si="13"/>
        <v>192.58530183727035</v>
      </c>
      <c r="Y155" s="55">
        <v>70.900000000000006</v>
      </c>
      <c r="Z155" s="55">
        <f t="shared" si="14"/>
        <v>232.61154855643045</v>
      </c>
      <c r="AA155" s="48">
        <v>19589.689999999999</v>
      </c>
      <c r="AB155" s="48">
        <v>2089.92</v>
      </c>
      <c r="AC155" s="46">
        <v>0</v>
      </c>
      <c r="AD155" s="49">
        <v>25000</v>
      </c>
      <c r="AE155" s="52">
        <v>10414.5</v>
      </c>
      <c r="AF155" s="49">
        <v>55000</v>
      </c>
      <c r="AG155" s="52">
        <v>6106.02</v>
      </c>
      <c r="AH155" s="52">
        <v>7030.42</v>
      </c>
      <c r="AI155" s="52">
        <f t="shared" si="12"/>
        <v>98957.67</v>
      </c>
      <c r="AJ155" s="48">
        <v>877.78</v>
      </c>
      <c r="AK155" s="48">
        <v>146.30000000000001</v>
      </c>
      <c r="AL155" s="46">
        <v>0</v>
      </c>
      <c r="AM155" s="49">
        <v>1000</v>
      </c>
      <c r="AN155" s="48">
        <v>2024.08</v>
      </c>
      <c r="AO155" s="48">
        <v>2024.08</v>
      </c>
      <c r="AP155" s="48">
        <v>7.31</v>
      </c>
      <c r="AQ155" s="48">
        <v>182.87</v>
      </c>
    </row>
    <row r="156" spans="21:43" x14ac:dyDescent="0.35">
      <c r="U156" s="51">
        <v>500</v>
      </c>
      <c r="V156" s="51">
        <v>0.01</v>
      </c>
      <c r="W156" s="54">
        <v>58.5</v>
      </c>
      <c r="X156" s="54">
        <f t="shared" si="13"/>
        <v>191.9291338582677</v>
      </c>
      <c r="Y156" s="55">
        <v>70.5</v>
      </c>
      <c r="Z156" s="55">
        <f t="shared" si="14"/>
        <v>231.29921259842519</v>
      </c>
      <c r="AA156" s="48">
        <v>19589.689999999999</v>
      </c>
      <c r="AB156" s="48">
        <v>2089.92</v>
      </c>
      <c r="AC156" s="46">
        <v>0</v>
      </c>
      <c r="AD156" s="49">
        <v>25000</v>
      </c>
      <c r="AE156" s="52">
        <v>10357.5</v>
      </c>
      <c r="AF156" s="49">
        <v>55000</v>
      </c>
      <c r="AG156" s="52">
        <v>6100.7</v>
      </c>
      <c r="AH156" s="52">
        <v>6991.94</v>
      </c>
      <c r="AI156" s="52">
        <f t="shared" si="12"/>
        <v>98944.47</v>
      </c>
      <c r="AJ156" s="48">
        <v>877.78</v>
      </c>
      <c r="AK156" s="48">
        <v>146.30000000000001</v>
      </c>
      <c r="AL156" s="46">
        <v>0</v>
      </c>
      <c r="AM156" s="49">
        <v>1000</v>
      </c>
      <c r="AN156" s="48">
        <v>2024.08</v>
      </c>
      <c r="AO156" s="48">
        <v>2024.08</v>
      </c>
      <c r="AP156" s="48">
        <v>7.31</v>
      </c>
      <c r="AQ156" s="48">
        <v>182.87</v>
      </c>
    </row>
    <row r="157" spans="21:43" x14ac:dyDescent="0.35">
      <c r="U157" s="51">
        <v>500</v>
      </c>
      <c r="V157" s="51">
        <v>0.02</v>
      </c>
      <c r="W157" s="54">
        <v>60.5</v>
      </c>
      <c r="X157" s="54">
        <f t="shared" si="13"/>
        <v>198.49081364829397</v>
      </c>
      <c r="Y157" s="55">
        <v>75</v>
      </c>
      <c r="Z157" s="55">
        <f t="shared" si="14"/>
        <v>246.06299212598424</v>
      </c>
      <c r="AA157" s="48">
        <v>19589.689999999999</v>
      </c>
      <c r="AB157" s="48">
        <v>2089.92</v>
      </c>
      <c r="AC157" s="46">
        <v>0</v>
      </c>
      <c r="AD157" s="49">
        <v>25000</v>
      </c>
      <c r="AE157" s="52">
        <v>11020.5</v>
      </c>
      <c r="AF157" s="49">
        <v>55000</v>
      </c>
      <c r="AG157" s="52">
        <v>6162.59</v>
      </c>
      <c r="AH157" s="52">
        <v>7439.51</v>
      </c>
      <c r="AI157" s="52">
        <f t="shared" si="12"/>
        <v>99098.010000000009</v>
      </c>
      <c r="AJ157" s="48">
        <v>877.78</v>
      </c>
      <c r="AK157" s="48">
        <v>146.30000000000001</v>
      </c>
      <c r="AL157" s="46">
        <v>0</v>
      </c>
      <c r="AM157" s="49">
        <v>1000</v>
      </c>
      <c r="AN157" s="48">
        <v>2024.08</v>
      </c>
      <c r="AO157" s="48">
        <v>2024.08</v>
      </c>
      <c r="AP157" s="48">
        <v>7.31</v>
      </c>
      <c r="AQ157" s="48">
        <v>182.87</v>
      </c>
    </row>
    <row r="158" spans="21:43" x14ac:dyDescent="0.35">
      <c r="U158" s="51">
        <v>500</v>
      </c>
      <c r="V158" s="51">
        <v>0.05</v>
      </c>
      <c r="W158" s="54">
        <v>70</v>
      </c>
      <c r="X158" s="54">
        <f t="shared" si="13"/>
        <v>229.65879265091863</v>
      </c>
      <c r="Y158" s="55">
        <v>100.2</v>
      </c>
      <c r="Z158" s="55">
        <f t="shared" si="14"/>
        <v>328.74015748031496</v>
      </c>
      <c r="AA158" s="48">
        <v>19589.689999999999</v>
      </c>
      <c r="AB158" s="48">
        <v>2089.92</v>
      </c>
      <c r="AC158" s="46">
        <v>0</v>
      </c>
      <c r="AD158" s="49">
        <v>25000</v>
      </c>
      <c r="AE158" s="52">
        <v>14722.5</v>
      </c>
      <c r="AF158" s="49">
        <v>55000</v>
      </c>
      <c r="AG158" s="52">
        <v>6508.15</v>
      </c>
      <c r="AH158" s="52">
        <v>9938.58</v>
      </c>
      <c r="AI158" s="52">
        <f t="shared" si="12"/>
        <v>99955.38</v>
      </c>
      <c r="AJ158" s="48">
        <v>877.78</v>
      </c>
      <c r="AK158" s="48">
        <v>146.30000000000001</v>
      </c>
      <c r="AL158" s="46">
        <v>0</v>
      </c>
      <c r="AM158" s="49">
        <v>1000</v>
      </c>
      <c r="AN158" s="48">
        <v>2024.08</v>
      </c>
      <c r="AO158" s="48">
        <v>2024.08</v>
      </c>
      <c r="AP158" s="48">
        <v>7.31</v>
      </c>
      <c r="AQ158" s="48">
        <v>182.87</v>
      </c>
    </row>
    <row r="159" spans="21:43" x14ac:dyDescent="0.35">
      <c r="U159" s="51">
        <v>500</v>
      </c>
      <c r="V159" s="51">
        <v>0.1</v>
      </c>
      <c r="W159" s="54">
        <v>82.1</v>
      </c>
      <c r="X159" s="54">
        <f t="shared" si="13"/>
        <v>269.3569553805774</v>
      </c>
      <c r="Y159" s="55">
        <v>145.80000000000001</v>
      </c>
      <c r="Z159" s="55">
        <f t="shared" si="14"/>
        <v>478.34645669291342</v>
      </c>
      <c r="AA159" s="48">
        <v>19589.689999999999</v>
      </c>
      <c r="AB159" s="48">
        <v>2089.92</v>
      </c>
      <c r="AC159" s="46">
        <v>0</v>
      </c>
      <c r="AD159" s="49">
        <v>25000</v>
      </c>
      <c r="AE159" s="52">
        <v>21418.5</v>
      </c>
      <c r="AF159" s="49">
        <v>55000</v>
      </c>
      <c r="AG159" s="52">
        <v>7133.18</v>
      </c>
      <c r="AH159" s="52">
        <v>14458.79</v>
      </c>
      <c r="AI159" s="52">
        <f t="shared" si="12"/>
        <v>101506.13999999998</v>
      </c>
      <c r="AJ159" s="48">
        <v>877.78</v>
      </c>
      <c r="AK159" s="48">
        <v>146.30000000000001</v>
      </c>
      <c r="AL159" s="46">
        <v>0</v>
      </c>
      <c r="AM159" s="49">
        <v>1000</v>
      </c>
      <c r="AN159" s="48">
        <v>2024.08</v>
      </c>
      <c r="AO159" s="48">
        <v>2024.08</v>
      </c>
      <c r="AP159" s="48">
        <v>7.31</v>
      </c>
      <c r="AQ159" s="48">
        <v>182.87</v>
      </c>
    </row>
    <row r="160" spans="21:43" x14ac:dyDescent="0.35">
      <c r="U160" s="51">
        <v>500</v>
      </c>
      <c r="V160" s="51">
        <v>0.2</v>
      </c>
      <c r="W160" s="54">
        <v>97.4</v>
      </c>
      <c r="X160" s="54">
        <f t="shared" si="13"/>
        <v>319.5538057742782</v>
      </c>
      <c r="Y160" s="55">
        <v>249.6</v>
      </c>
      <c r="Z160" s="55">
        <f t="shared" si="14"/>
        <v>818.8976377952755</v>
      </c>
      <c r="AA160" s="48">
        <v>19589.689999999999</v>
      </c>
      <c r="AB160" s="48">
        <v>2089.92</v>
      </c>
      <c r="AC160" s="46">
        <v>0</v>
      </c>
      <c r="AD160" s="49">
        <v>25000</v>
      </c>
      <c r="AE160" s="52">
        <v>36667.5</v>
      </c>
      <c r="AF160" s="49">
        <v>55000</v>
      </c>
      <c r="AG160" s="52">
        <v>8556.57</v>
      </c>
      <c r="AH160" s="52">
        <v>24752.79</v>
      </c>
      <c r="AI160" s="52">
        <f t="shared" si="12"/>
        <v>105037.74999999997</v>
      </c>
      <c r="AJ160" s="48">
        <v>877.78</v>
      </c>
      <c r="AK160" s="48">
        <v>146.30000000000001</v>
      </c>
      <c r="AL160" s="46">
        <v>0</v>
      </c>
      <c r="AM160" s="49">
        <v>1000</v>
      </c>
      <c r="AN160" s="48">
        <v>2024.08</v>
      </c>
      <c r="AO160" s="48">
        <v>2024.08</v>
      </c>
      <c r="AP160" s="48">
        <v>7.31</v>
      </c>
      <c r="AQ160" s="48">
        <v>182.87</v>
      </c>
    </row>
    <row r="161" spans="21:43" x14ac:dyDescent="0.35">
      <c r="U161" s="51">
        <v>500</v>
      </c>
      <c r="V161" s="51">
        <v>0.5</v>
      </c>
      <c r="W161" s="54">
        <v>120.8</v>
      </c>
      <c r="X161" s="54">
        <f t="shared" si="13"/>
        <v>396.32545931758528</v>
      </c>
      <c r="Y161" s="55">
        <v>941.2</v>
      </c>
      <c r="Z161" s="55">
        <f t="shared" si="14"/>
        <v>3087.9265091863517</v>
      </c>
      <c r="AA161" s="48">
        <v>19589.689999999999</v>
      </c>
      <c r="AB161" s="48">
        <v>2089.92</v>
      </c>
      <c r="AC161" s="46">
        <v>0</v>
      </c>
      <c r="AD161" s="49">
        <v>25000</v>
      </c>
      <c r="AE161" s="52">
        <v>138289.5</v>
      </c>
      <c r="AF161" s="49">
        <v>55000</v>
      </c>
      <c r="AG161" s="52">
        <v>18042.34</v>
      </c>
      <c r="AH161" s="52">
        <v>93353.81</v>
      </c>
      <c r="AI161" s="52">
        <f t="shared" si="12"/>
        <v>128572.95999999999</v>
      </c>
      <c r="AJ161" s="48">
        <v>877.78</v>
      </c>
      <c r="AK161" s="48">
        <v>146.30000000000001</v>
      </c>
      <c r="AL161" s="46">
        <v>0</v>
      </c>
      <c r="AM161" s="49">
        <v>1000</v>
      </c>
      <c r="AN161" s="48">
        <v>2024.08</v>
      </c>
      <c r="AO161" s="48">
        <v>2024.08</v>
      </c>
      <c r="AP161" s="48">
        <v>7.31</v>
      </c>
      <c r="AQ161" s="48">
        <v>182.87</v>
      </c>
    </row>
    <row r="162" spans="21:43" x14ac:dyDescent="0.35">
      <c r="U162" s="51">
        <v>500</v>
      </c>
      <c r="V162" s="51">
        <v>1</v>
      </c>
      <c r="W162" s="54">
        <v>139.1</v>
      </c>
      <c r="X162" s="54">
        <f t="shared" si="13"/>
        <v>456.36482939632543</v>
      </c>
      <c r="Y162" s="55">
        <v>0</v>
      </c>
      <c r="Z162" s="55">
        <f t="shared" si="14"/>
        <v>0</v>
      </c>
      <c r="AA162" s="48">
        <v>19589.689999999999</v>
      </c>
      <c r="AB162" s="48">
        <v>2089.92</v>
      </c>
      <c r="AC162" s="46">
        <v>0</v>
      </c>
      <c r="AD162" s="49">
        <v>25000</v>
      </c>
      <c r="AE162" s="52">
        <v>20433</v>
      </c>
      <c r="AF162" s="49">
        <v>55000</v>
      </c>
      <c r="AG162" s="52">
        <v>7041.19</v>
      </c>
      <c r="AH162" s="52">
        <v>13793.52</v>
      </c>
      <c r="AI162" s="52">
        <f t="shared" si="12"/>
        <v>101277.9</v>
      </c>
      <c r="AJ162" s="48">
        <v>877.78</v>
      </c>
      <c r="AK162" s="48">
        <v>146.30000000000001</v>
      </c>
      <c r="AL162" s="46">
        <v>0</v>
      </c>
      <c r="AM162" s="49">
        <v>1000</v>
      </c>
      <c r="AN162" s="48">
        <v>2024.08</v>
      </c>
      <c r="AO162" s="48">
        <v>2024.08</v>
      </c>
      <c r="AP162" s="48">
        <v>7.31</v>
      </c>
      <c r="AQ162" s="48">
        <v>182.87</v>
      </c>
    </row>
    <row r="163" spans="21:43" x14ac:dyDescent="0.35">
      <c r="U163" s="51">
        <v>500</v>
      </c>
      <c r="V163" s="51">
        <v>2</v>
      </c>
      <c r="W163" s="54">
        <v>156.4</v>
      </c>
      <c r="X163" s="54">
        <f t="shared" si="13"/>
        <v>513.12335958005247</v>
      </c>
      <c r="Y163" s="55">
        <v>0</v>
      </c>
      <c r="Z163" s="55">
        <f t="shared" si="14"/>
        <v>0</v>
      </c>
      <c r="AA163" s="48">
        <v>19589.689999999999</v>
      </c>
      <c r="AB163" s="48">
        <v>2089.92</v>
      </c>
      <c r="AC163" s="46">
        <v>0</v>
      </c>
      <c r="AD163" s="49">
        <v>25000</v>
      </c>
      <c r="AE163" s="52">
        <v>22978.5</v>
      </c>
      <c r="AF163" s="49">
        <v>55000</v>
      </c>
      <c r="AG163" s="52">
        <v>7278.79</v>
      </c>
      <c r="AH163" s="52">
        <v>15511.88</v>
      </c>
      <c r="AI163" s="52">
        <f t="shared" si="12"/>
        <v>101867.44</v>
      </c>
      <c r="AJ163" s="48">
        <v>877.78</v>
      </c>
      <c r="AK163" s="48">
        <v>146.30000000000001</v>
      </c>
      <c r="AL163" s="46">
        <v>0</v>
      </c>
      <c r="AM163" s="49">
        <v>1000</v>
      </c>
      <c r="AN163" s="48">
        <v>2024.08</v>
      </c>
      <c r="AO163" s="48">
        <v>2024.08</v>
      </c>
      <c r="AP163" s="48">
        <v>7.31</v>
      </c>
      <c r="AQ163" s="48">
        <v>182.87</v>
      </c>
    </row>
    <row r="164" spans="21:43" x14ac:dyDescent="0.35">
      <c r="U164" s="51">
        <v>500</v>
      </c>
      <c r="V164" s="51">
        <v>5</v>
      </c>
      <c r="W164" s="54">
        <v>176.3</v>
      </c>
      <c r="X164" s="54">
        <f t="shared" si="13"/>
        <v>578.41207349081367</v>
      </c>
      <c r="Y164" s="55">
        <v>0</v>
      </c>
      <c r="Z164" s="55">
        <f t="shared" si="14"/>
        <v>0</v>
      </c>
      <c r="AA164" s="48">
        <v>19589.689999999999</v>
      </c>
      <c r="AB164" s="48">
        <v>2089.92</v>
      </c>
      <c r="AC164" s="46">
        <v>0</v>
      </c>
      <c r="AD164" s="49">
        <v>25000</v>
      </c>
      <c r="AE164" s="52">
        <v>25905</v>
      </c>
      <c r="AF164" s="49">
        <v>55000</v>
      </c>
      <c r="AG164" s="52">
        <v>7551.96</v>
      </c>
      <c r="AH164" s="52">
        <v>17487.45</v>
      </c>
      <c r="AI164" s="52">
        <f t="shared" si="12"/>
        <v>102545.2</v>
      </c>
      <c r="AJ164" s="48">
        <v>877.78</v>
      </c>
      <c r="AK164" s="48">
        <v>146.30000000000001</v>
      </c>
      <c r="AL164" s="46">
        <v>0</v>
      </c>
      <c r="AM164" s="49">
        <v>1000</v>
      </c>
      <c r="AN164" s="48">
        <v>2024.08</v>
      </c>
      <c r="AO164" s="48">
        <v>2024.08</v>
      </c>
      <c r="AP164" s="48">
        <v>7.31</v>
      </c>
      <c r="AQ164" s="48">
        <v>182.87</v>
      </c>
    </row>
    <row r="165" spans="21:43" x14ac:dyDescent="0.35">
      <c r="U165" s="51">
        <v>500</v>
      </c>
      <c r="V165" s="51">
        <v>10</v>
      </c>
      <c r="W165" s="54">
        <v>188.6</v>
      </c>
      <c r="X165" s="54">
        <f t="shared" si="13"/>
        <v>618.76640419947501</v>
      </c>
      <c r="Y165" s="55">
        <v>0</v>
      </c>
      <c r="Z165" s="55">
        <f t="shared" si="14"/>
        <v>0</v>
      </c>
      <c r="AA165" s="48">
        <v>19589.689999999999</v>
      </c>
      <c r="AB165" s="48">
        <v>2089.92</v>
      </c>
      <c r="AC165" s="46">
        <v>0</v>
      </c>
      <c r="AD165" s="49">
        <v>25000</v>
      </c>
      <c r="AE165" s="52">
        <v>27708</v>
      </c>
      <c r="AF165" s="49">
        <v>55000</v>
      </c>
      <c r="AG165" s="52">
        <v>7720.26</v>
      </c>
      <c r="AH165" s="52">
        <v>18704.580000000002</v>
      </c>
      <c r="AI165" s="52">
        <f t="shared" si="12"/>
        <v>102962.77</v>
      </c>
      <c r="AJ165" s="48">
        <v>877.78</v>
      </c>
      <c r="AK165" s="48">
        <v>146.30000000000001</v>
      </c>
      <c r="AL165" s="46">
        <v>0</v>
      </c>
      <c r="AM165" s="49">
        <v>1000</v>
      </c>
      <c r="AN165" s="48">
        <v>2024.08</v>
      </c>
      <c r="AO165" s="48">
        <v>2024.08</v>
      </c>
      <c r="AP165" s="48">
        <v>7.31</v>
      </c>
      <c r="AQ165" s="48">
        <v>182.87</v>
      </c>
    </row>
    <row r="167" spans="21:43" x14ac:dyDescent="0.35">
      <c r="W167" s="60">
        <f xml:space="preserve"> MAX(W10:W164)</f>
        <v>184168.5</v>
      </c>
    </row>
  </sheetData>
  <mergeCells count="26">
    <mergeCell ref="J3:N7"/>
    <mergeCell ref="AJ8:AJ9"/>
    <mergeCell ref="AK8:AK9"/>
    <mergeCell ref="AL8:AL9"/>
    <mergeCell ref="AM8:AM9"/>
    <mergeCell ref="AD8:AD9"/>
    <mergeCell ref="AE8:AE9"/>
    <mergeCell ref="AF8:AF9"/>
    <mergeCell ref="AG8:AG9"/>
    <mergeCell ref="AH8:AH9"/>
    <mergeCell ref="AI8:AI9"/>
    <mergeCell ref="U7:V8"/>
    <mergeCell ref="AA7:AI7"/>
    <mergeCell ref="AJ7:AN7"/>
    <mergeCell ref="U2:W3"/>
    <mergeCell ref="AO7:AQ7"/>
    <mergeCell ref="W8:X8"/>
    <mergeCell ref="Y8:Z8"/>
    <mergeCell ref="AA8:AA9"/>
    <mergeCell ref="AB8:AB9"/>
    <mergeCell ref="AC8:AC9"/>
    <mergeCell ref="AP8:AP9"/>
    <mergeCell ref="AQ8:AQ9"/>
    <mergeCell ref="W7:Z7"/>
    <mergeCell ref="AN8:AN9"/>
    <mergeCell ref="AO8:AO9"/>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4B3B94-452F-48AA-9879-827573B90506}">
  <dimension ref="I2:AR167"/>
  <sheetViews>
    <sheetView zoomScaleNormal="100" workbookViewId="0">
      <selection activeCell="U2" sqref="U2:W3"/>
    </sheetView>
  </sheetViews>
  <sheetFormatPr defaultRowHeight="14.5" x14ac:dyDescent="0.35"/>
  <cols>
    <col min="1" max="20" width="8.7265625" style="14"/>
    <col min="21" max="21" width="14.453125" style="14" customWidth="1"/>
    <col min="22" max="22" width="12.7265625" style="14" customWidth="1"/>
    <col min="23" max="23" width="13.26953125" style="14" customWidth="1"/>
    <col min="24" max="25" width="12.453125" style="14" customWidth="1"/>
    <col min="26" max="27" width="13.08984375" style="14" customWidth="1"/>
    <col min="28" max="28" width="12.7265625" style="14" customWidth="1"/>
    <col min="29" max="29" width="16.7265625" style="14" customWidth="1"/>
    <col min="30" max="30" width="8.7265625" style="14"/>
    <col min="31" max="31" width="12.81640625" style="14" customWidth="1"/>
    <col min="32" max="32" width="20.6328125" style="14" customWidth="1"/>
    <col min="33" max="33" width="20.453125" style="14" customWidth="1"/>
    <col min="34" max="34" width="18.26953125" style="14" customWidth="1"/>
    <col min="35" max="35" width="18.81640625" style="14" customWidth="1"/>
    <col min="36" max="36" width="16.7265625" style="14" customWidth="1"/>
    <col min="37" max="37" width="10.81640625" style="14" customWidth="1"/>
    <col min="38" max="38" width="13.453125" style="14" customWidth="1"/>
    <col min="39" max="39" width="8.7265625" style="14"/>
    <col min="40" max="40" width="12.26953125" style="14" customWidth="1"/>
    <col min="41" max="41" width="12.453125" style="14" customWidth="1"/>
    <col min="42" max="42" width="22.36328125" style="14" customWidth="1"/>
    <col min="43" max="43" width="25.453125" style="14" customWidth="1"/>
    <col min="44" max="44" width="29.36328125" style="14" customWidth="1"/>
    <col min="45" max="16384" width="8.7265625" style="14"/>
  </cols>
  <sheetData>
    <row r="2" spans="9:44" x14ac:dyDescent="0.35">
      <c r="U2" s="132" t="s">
        <v>265</v>
      </c>
      <c r="V2" s="132"/>
      <c r="W2" s="132"/>
    </row>
    <row r="3" spans="9:44" x14ac:dyDescent="0.35">
      <c r="I3" s="136" t="s">
        <v>214</v>
      </c>
      <c r="J3" s="136"/>
      <c r="K3" s="136"/>
      <c r="L3" s="136"/>
      <c r="U3" s="132"/>
      <c r="V3" s="132"/>
      <c r="W3" s="132"/>
      <c r="X3"/>
      <c r="Y3"/>
      <c r="Z3"/>
      <c r="AA3"/>
      <c r="AB3"/>
      <c r="AC3"/>
      <c r="AD3"/>
      <c r="AE3"/>
      <c r="AF3" s="26" t="s">
        <v>217</v>
      </c>
      <c r="AG3" s="26"/>
      <c r="AH3"/>
    </row>
    <row r="4" spans="9:44" x14ac:dyDescent="0.35">
      <c r="I4" s="136"/>
      <c r="J4" s="136"/>
      <c r="K4" s="136"/>
      <c r="L4" s="136"/>
      <c r="U4"/>
      <c r="V4"/>
      <c r="W4"/>
      <c r="X4"/>
      <c r="Y4"/>
      <c r="Z4"/>
      <c r="AA4"/>
      <c r="AB4"/>
      <c r="AC4"/>
      <c r="AD4"/>
      <c r="AE4"/>
      <c r="AF4"/>
    </row>
    <row r="5" spans="9:44" x14ac:dyDescent="0.35">
      <c r="I5" s="136"/>
      <c r="J5" s="136"/>
      <c r="K5" s="136"/>
      <c r="L5" s="136"/>
      <c r="U5" s="53" t="s">
        <v>153</v>
      </c>
      <c r="V5"/>
      <c r="W5" s="18" t="s">
        <v>189</v>
      </c>
      <c r="X5" s="18"/>
      <c r="Y5"/>
      <c r="Z5" s="26" t="s">
        <v>215</v>
      </c>
      <c r="AA5" s="26"/>
      <c r="AB5" s="26"/>
      <c r="AC5" s="26"/>
      <c r="AD5"/>
      <c r="AE5" s="56" t="s">
        <v>216</v>
      </c>
      <c r="AF5" s="56"/>
      <c r="AG5" s="56"/>
      <c r="AH5" s="56"/>
      <c r="AI5" s="57"/>
      <c r="AJ5" s="57"/>
      <c r="AK5" s="57"/>
    </row>
    <row r="6" spans="9:44" x14ac:dyDescent="0.35">
      <c r="I6" s="136"/>
      <c r="J6" s="136"/>
      <c r="K6" s="136"/>
      <c r="L6" s="136"/>
    </row>
    <row r="7" spans="9:44" ht="14.5" customHeight="1" x14ac:dyDescent="0.35">
      <c r="U7" s="129" t="s">
        <v>40</v>
      </c>
      <c r="V7" s="129"/>
      <c r="W7" s="127" t="s">
        <v>39</v>
      </c>
      <c r="X7" s="127"/>
      <c r="Y7" s="127"/>
      <c r="Z7" s="127"/>
      <c r="AA7" s="133" t="s">
        <v>218</v>
      </c>
      <c r="AB7" s="130" t="s">
        <v>184</v>
      </c>
      <c r="AC7" s="130"/>
      <c r="AD7" s="130"/>
      <c r="AE7" s="130"/>
      <c r="AF7" s="130"/>
      <c r="AG7" s="130"/>
      <c r="AH7" s="130"/>
      <c r="AI7" s="130"/>
      <c r="AJ7" s="130"/>
      <c r="AK7" s="131" t="s">
        <v>186</v>
      </c>
      <c r="AL7" s="131"/>
      <c r="AM7" s="131"/>
      <c r="AN7" s="131"/>
      <c r="AO7" s="131"/>
      <c r="AP7" s="108" t="s">
        <v>192</v>
      </c>
      <c r="AQ7" s="108"/>
      <c r="AR7" s="108"/>
    </row>
    <row r="8" spans="9:44" x14ac:dyDescent="0.35">
      <c r="U8" s="129"/>
      <c r="V8" s="129"/>
      <c r="W8" s="125" t="s">
        <v>30</v>
      </c>
      <c r="X8" s="125"/>
      <c r="Y8" s="126" t="s">
        <v>29</v>
      </c>
      <c r="Z8" s="126"/>
      <c r="AA8" s="134"/>
      <c r="AB8" s="122" t="s">
        <v>180</v>
      </c>
      <c r="AC8" s="122" t="s">
        <v>181</v>
      </c>
      <c r="AD8" s="122" t="s">
        <v>182</v>
      </c>
      <c r="AE8" s="122" t="s">
        <v>183</v>
      </c>
      <c r="AF8" s="122" t="s">
        <v>187</v>
      </c>
      <c r="AG8" s="122" t="s">
        <v>188</v>
      </c>
      <c r="AH8" s="122" t="s">
        <v>198</v>
      </c>
      <c r="AI8" s="122" t="s">
        <v>212</v>
      </c>
      <c r="AJ8" s="122" t="s">
        <v>206</v>
      </c>
      <c r="AK8" s="112" t="s">
        <v>180</v>
      </c>
      <c r="AL8" s="112" t="s">
        <v>181</v>
      </c>
      <c r="AM8" s="112" t="s">
        <v>182</v>
      </c>
      <c r="AN8" s="112" t="s">
        <v>183</v>
      </c>
      <c r="AO8" s="112" t="s">
        <v>207</v>
      </c>
      <c r="AP8" s="109" t="s">
        <v>193</v>
      </c>
      <c r="AQ8" s="109" t="s">
        <v>190</v>
      </c>
      <c r="AR8" s="109" t="s">
        <v>191</v>
      </c>
    </row>
    <row r="9" spans="9:44" x14ac:dyDescent="0.35">
      <c r="Q9" s="14" t="s">
        <v>202</v>
      </c>
      <c r="R9" s="14" t="s">
        <v>211</v>
      </c>
      <c r="U9" s="51" t="s">
        <v>202</v>
      </c>
      <c r="V9" s="51" t="s">
        <v>211</v>
      </c>
      <c r="W9" s="25" t="s">
        <v>205</v>
      </c>
      <c r="X9" s="25" t="s">
        <v>204</v>
      </c>
      <c r="Y9" s="24" t="s">
        <v>205</v>
      </c>
      <c r="Z9" s="24" t="s">
        <v>204</v>
      </c>
      <c r="AA9" s="135"/>
      <c r="AB9" s="122"/>
      <c r="AC9" s="122"/>
      <c r="AD9" s="122"/>
      <c r="AE9" s="122"/>
      <c r="AF9" s="122"/>
      <c r="AG9" s="122"/>
      <c r="AH9" s="122"/>
      <c r="AI9" s="122"/>
      <c r="AJ9" s="122"/>
      <c r="AK9" s="112"/>
      <c r="AL9" s="112"/>
      <c r="AM9" s="112"/>
      <c r="AN9" s="112"/>
      <c r="AO9" s="112"/>
      <c r="AP9" s="109"/>
      <c r="AQ9" s="109"/>
      <c r="AR9" s="109"/>
    </row>
    <row r="10" spans="9:44" x14ac:dyDescent="0.35">
      <c r="Q10" s="14">
        <v>0.01</v>
      </c>
      <c r="R10" s="14">
        <v>5.0000000000000001E-3</v>
      </c>
      <c r="U10" s="51">
        <v>0.01</v>
      </c>
      <c r="V10" s="51">
        <v>5.0000000000000001E-3</v>
      </c>
      <c r="W10" s="25">
        <v>52406.2</v>
      </c>
      <c r="X10" s="54">
        <f>W10/0.3048</f>
        <v>171936.35170603672</v>
      </c>
      <c r="Y10" s="24">
        <v>0</v>
      </c>
      <c r="Z10" s="55">
        <f>Y10/0.3048</f>
        <v>0</v>
      </c>
      <c r="AA10" s="59">
        <v>3</v>
      </c>
      <c r="AB10" s="48">
        <v>19589.689999999999</v>
      </c>
      <c r="AC10" s="48">
        <v>2089.92</v>
      </c>
      <c r="AD10" s="46">
        <v>0</v>
      </c>
      <c r="AE10" s="49">
        <v>25000</v>
      </c>
      <c r="AF10" s="52">
        <v>1572186</v>
      </c>
      <c r="AG10" s="49">
        <v>55000</v>
      </c>
      <c r="AH10" s="52">
        <v>151887.39000000001</v>
      </c>
      <c r="AI10" s="52">
        <v>1061321.04</v>
      </c>
      <c r="AJ10" s="52">
        <f t="shared" ref="AJ10:AJ80" si="0">AB10+AC10+AD10+AE10+AF10+AG10-AH10-AI10</f>
        <v>460657.18000000017</v>
      </c>
      <c r="AK10" s="48">
        <v>877.78</v>
      </c>
      <c r="AL10" s="48">
        <v>146.30000000000001</v>
      </c>
      <c r="AM10" s="46">
        <v>0</v>
      </c>
      <c r="AN10" s="49">
        <v>1000</v>
      </c>
      <c r="AO10" s="48">
        <v>2024.08</v>
      </c>
      <c r="AP10" s="48">
        <v>2024.08</v>
      </c>
      <c r="AQ10" s="48">
        <v>7.31</v>
      </c>
      <c r="AR10" s="48">
        <v>182.87</v>
      </c>
    </row>
    <row r="11" spans="9:44" x14ac:dyDescent="0.35">
      <c r="Q11" s="14">
        <v>0.1</v>
      </c>
      <c r="R11" s="14">
        <v>8.0000000000000002E-3</v>
      </c>
      <c r="U11" s="51">
        <v>0.01</v>
      </c>
      <c r="V11" s="51">
        <v>8.0000000000000002E-3</v>
      </c>
      <c r="W11" s="25">
        <v>66099.899999999994</v>
      </c>
      <c r="X11" s="54">
        <f t="shared" ref="X11:X80" si="1">W11/0.3048</f>
        <v>216863.18897637792</v>
      </c>
      <c r="Y11" s="24">
        <v>0</v>
      </c>
      <c r="Z11" s="55">
        <f t="shared" ref="Z11:Z80" si="2">Y11/0.3048</f>
        <v>0</v>
      </c>
      <c r="AA11" s="58">
        <v>3</v>
      </c>
      <c r="AB11" s="48">
        <v>19589.689999999999</v>
      </c>
      <c r="AC11" s="48">
        <v>2089.92</v>
      </c>
      <c r="AD11" s="46">
        <v>0</v>
      </c>
      <c r="AE11" s="49">
        <v>25000</v>
      </c>
      <c r="AF11" s="52">
        <v>1982997</v>
      </c>
      <c r="AG11" s="49">
        <v>55000</v>
      </c>
      <c r="AH11" s="52">
        <v>190233.96</v>
      </c>
      <c r="AI11" s="52">
        <v>1338643.42</v>
      </c>
      <c r="AJ11" s="52">
        <f t="shared" si="0"/>
        <v>555799.23000000021</v>
      </c>
      <c r="AK11" s="48">
        <v>877.78</v>
      </c>
      <c r="AL11" s="48">
        <v>146.30000000000001</v>
      </c>
      <c r="AM11" s="46">
        <v>0</v>
      </c>
      <c r="AN11" s="49">
        <v>1000</v>
      </c>
      <c r="AO11" s="48">
        <v>2024.08</v>
      </c>
      <c r="AP11" s="48">
        <v>2024.08</v>
      </c>
      <c r="AQ11" s="48">
        <v>7.31</v>
      </c>
      <c r="AR11" s="48">
        <v>182.87</v>
      </c>
    </row>
    <row r="12" spans="9:44" x14ac:dyDescent="0.35">
      <c r="Q12" s="14">
        <v>0.2</v>
      </c>
      <c r="R12" s="14">
        <v>0.01</v>
      </c>
      <c r="U12" s="51">
        <v>0.01</v>
      </c>
      <c r="V12" s="51">
        <v>0.01</v>
      </c>
      <c r="W12" s="25">
        <v>72684.100000000006</v>
      </c>
      <c r="X12" s="54">
        <f t="shared" si="1"/>
        <v>238464.89501312337</v>
      </c>
      <c r="Y12" s="24">
        <v>0</v>
      </c>
      <c r="Z12" s="55">
        <f t="shared" si="2"/>
        <v>0</v>
      </c>
      <c r="AA12" s="58">
        <v>3.1</v>
      </c>
      <c r="AB12" s="48">
        <v>19589.689999999999</v>
      </c>
      <c r="AC12" s="48">
        <v>2089.92</v>
      </c>
      <c r="AD12" s="46">
        <v>0</v>
      </c>
      <c r="AE12" s="49">
        <v>25000</v>
      </c>
      <c r="AF12" s="52">
        <v>2180523</v>
      </c>
      <c r="AG12" s="49">
        <v>55000</v>
      </c>
      <c r="AH12" s="52">
        <v>208671.75</v>
      </c>
      <c r="AI12" s="52">
        <v>1471985.46</v>
      </c>
      <c r="AJ12" s="52">
        <f t="shared" si="0"/>
        <v>601545.39999999991</v>
      </c>
      <c r="AK12" s="48">
        <v>877.78</v>
      </c>
      <c r="AL12" s="48">
        <v>146.30000000000001</v>
      </c>
      <c r="AM12" s="46">
        <v>0</v>
      </c>
      <c r="AN12" s="49">
        <v>1000</v>
      </c>
      <c r="AO12" s="48">
        <v>2024.08</v>
      </c>
      <c r="AP12" s="48">
        <v>2024.08</v>
      </c>
      <c r="AQ12" s="48">
        <v>7.31</v>
      </c>
      <c r="AR12" s="48">
        <v>182.87</v>
      </c>
    </row>
    <row r="13" spans="9:44" x14ac:dyDescent="0.35">
      <c r="Q13" s="14">
        <v>0.5</v>
      </c>
      <c r="R13" s="14">
        <v>0.02</v>
      </c>
      <c r="U13" s="51">
        <v>0.01</v>
      </c>
      <c r="V13" s="51">
        <v>0.02</v>
      </c>
      <c r="W13" s="25">
        <v>93295.9</v>
      </c>
      <c r="X13" s="54">
        <f t="shared" si="1"/>
        <v>306088.91076115484</v>
      </c>
      <c r="Y13" s="24">
        <v>0</v>
      </c>
      <c r="Z13" s="55">
        <f t="shared" si="2"/>
        <v>0</v>
      </c>
      <c r="AA13" s="58">
        <v>3.2</v>
      </c>
      <c r="AB13" s="48">
        <v>19589.689999999999</v>
      </c>
      <c r="AC13" s="48">
        <v>2089.92</v>
      </c>
      <c r="AD13" s="46">
        <v>0</v>
      </c>
      <c r="AE13" s="49">
        <v>25000</v>
      </c>
      <c r="AF13" s="52">
        <v>2798877</v>
      </c>
      <c r="AG13" s="49">
        <v>55000</v>
      </c>
      <c r="AH13" s="52">
        <v>266391.13</v>
      </c>
      <c r="AI13" s="52">
        <v>1889411.97</v>
      </c>
      <c r="AJ13" s="52">
        <f t="shared" si="0"/>
        <v>744753.51</v>
      </c>
      <c r="AK13" s="48">
        <v>877.78</v>
      </c>
      <c r="AL13" s="48">
        <v>146.30000000000001</v>
      </c>
      <c r="AM13" s="46">
        <v>0</v>
      </c>
      <c r="AN13" s="49">
        <v>1000</v>
      </c>
      <c r="AO13" s="48">
        <v>2024.08</v>
      </c>
      <c r="AP13" s="48">
        <v>2024.08</v>
      </c>
      <c r="AQ13" s="48">
        <v>7.31</v>
      </c>
      <c r="AR13" s="48">
        <v>182.87</v>
      </c>
    </row>
    <row r="14" spans="9:44" x14ac:dyDescent="0.35">
      <c r="Q14" s="14">
        <v>1</v>
      </c>
      <c r="R14" s="14">
        <v>0.05</v>
      </c>
      <c r="U14" s="51">
        <v>0.01</v>
      </c>
      <c r="V14" s="51">
        <v>0.05</v>
      </c>
      <c r="W14" s="25">
        <v>120766.1</v>
      </c>
      <c r="X14" s="54">
        <f t="shared" si="1"/>
        <v>396214.23884514434</v>
      </c>
      <c r="Y14" s="24">
        <v>0</v>
      </c>
      <c r="Z14" s="55">
        <f t="shared" si="2"/>
        <v>0</v>
      </c>
      <c r="AA14" s="58">
        <v>3.3</v>
      </c>
      <c r="AB14" s="48">
        <v>19589.689999999999</v>
      </c>
      <c r="AC14" s="48">
        <v>2089.92</v>
      </c>
      <c r="AD14" s="46">
        <v>0</v>
      </c>
      <c r="AE14" s="49">
        <v>25000</v>
      </c>
      <c r="AF14" s="52">
        <v>3622983</v>
      </c>
      <c r="AG14" s="49">
        <v>55000</v>
      </c>
      <c r="AH14" s="52">
        <v>343316.15</v>
      </c>
      <c r="AI14" s="52">
        <v>2445733.5699999998</v>
      </c>
      <c r="AJ14" s="52">
        <f t="shared" si="0"/>
        <v>935612.89000000013</v>
      </c>
      <c r="AK14" s="48">
        <v>877.78</v>
      </c>
      <c r="AL14" s="48">
        <v>146.30000000000001</v>
      </c>
      <c r="AM14" s="46">
        <v>0</v>
      </c>
      <c r="AN14" s="49">
        <v>1000</v>
      </c>
      <c r="AO14" s="48">
        <v>2024.08</v>
      </c>
      <c r="AP14" s="48">
        <v>2024.08</v>
      </c>
      <c r="AQ14" s="48">
        <v>7.31</v>
      </c>
      <c r="AR14" s="48">
        <v>182.87</v>
      </c>
    </row>
    <row r="15" spans="9:44" x14ac:dyDescent="0.35">
      <c r="Q15" s="14">
        <v>2</v>
      </c>
      <c r="R15" s="14">
        <v>0.1</v>
      </c>
      <c r="U15" s="51">
        <v>0.01</v>
      </c>
      <c r="V15" s="51">
        <v>0.1</v>
      </c>
      <c r="W15" s="25">
        <v>141627.9</v>
      </c>
      <c r="X15" s="54">
        <f t="shared" si="1"/>
        <v>464658.46456692909</v>
      </c>
      <c r="Y15" s="24">
        <v>0</v>
      </c>
      <c r="Z15" s="55">
        <f t="shared" si="2"/>
        <v>0</v>
      </c>
      <c r="AA15" s="58">
        <v>3.3</v>
      </c>
      <c r="AB15" s="48">
        <v>19589.689999999999</v>
      </c>
      <c r="AC15" s="48">
        <v>2089.92</v>
      </c>
      <c r="AD15" s="46">
        <v>0</v>
      </c>
      <c r="AE15" s="49">
        <v>25000</v>
      </c>
      <c r="AF15" s="52">
        <v>4248837</v>
      </c>
      <c r="AG15" s="49">
        <v>55000</v>
      </c>
      <c r="AH15" s="52">
        <v>401735.61</v>
      </c>
      <c r="AI15" s="52">
        <v>2868223.04</v>
      </c>
      <c r="AJ15" s="52">
        <f t="shared" si="0"/>
        <v>1080557.9600000004</v>
      </c>
      <c r="AK15" s="48">
        <v>877.78</v>
      </c>
      <c r="AL15" s="48">
        <v>146.30000000000001</v>
      </c>
      <c r="AM15" s="46">
        <v>0</v>
      </c>
      <c r="AN15" s="49">
        <v>1000</v>
      </c>
      <c r="AO15" s="48">
        <v>2024.08</v>
      </c>
      <c r="AP15" s="48">
        <v>2024.08</v>
      </c>
      <c r="AQ15" s="48">
        <v>7.31</v>
      </c>
      <c r="AR15" s="48">
        <v>182.87</v>
      </c>
    </row>
    <row r="16" spans="9:44" x14ac:dyDescent="0.35">
      <c r="U16" s="51"/>
      <c r="V16" s="51"/>
      <c r="W16" s="25">
        <v>162521.60000000001</v>
      </c>
      <c r="X16" s="54">
        <f t="shared" si="1"/>
        <v>533207.34908136481</v>
      </c>
      <c r="Y16" s="24">
        <v>0</v>
      </c>
      <c r="Z16" s="55">
        <f t="shared" si="2"/>
        <v>0</v>
      </c>
      <c r="AA16" s="58">
        <v>3.4</v>
      </c>
      <c r="AB16" s="48">
        <v>19589.689999999999</v>
      </c>
      <c r="AC16" s="48">
        <v>2089.92</v>
      </c>
      <c r="AD16" s="46">
        <v>0</v>
      </c>
      <c r="AE16" s="49">
        <v>25000</v>
      </c>
      <c r="AF16" s="52">
        <v>4875648</v>
      </c>
      <c r="AG16" s="49">
        <v>55000</v>
      </c>
      <c r="AH16" s="52">
        <v>460244.4</v>
      </c>
      <c r="AI16" s="52">
        <v>3291358.53</v>
      </c>
      <c r="AJ16" s="52">
        <f t="shared" si="0"/>
        <v>1225724.6800000002</v>
      </c>
      <c r="AK16" s="48">
        <v>877.78</v>
      </c>
      <c r="AL16" s="48">
        <v>146.30000000000001</v>
      </c>
      <c r="AM16" s="46">
        <v>0</v>
      </c>
      <c r="AN16" s="49">
        <v>1000</v>
      </c>
      <c r="AO16" s="48">
        <v>2024.08</v>
      </c>
      <c r="AP16" s="48">
        <v>2024.08</v>
      </c>
      <c r="AQ16" s="48">
        <v>7.31</v>
      </c>
      <c r="AR16" s="48">
        <v>182.87</v>
      </c>
    </row>
    <row r="17" spans="17:44" x14ac:dyDescent="0.35">
      <c r="Q17" s="14">
        <v>5</v>
      </c>
      <c r="R17" s="14">
        <v>0.5</v>
      </c>
      <c r="U17" s="51">
        <v>0.01</v>
      </c>
      <c r="V17" s="51">
        <v>0.5</v>
      </c>
      <c r="W17" s="25">
        <v>189291.4</v>
      </c>
      <c r="X17" s="54">
        <f t="shared" si="1"/>
        <v>621034.77690288704</v>
      </c>
      <c r="Y17" s="24">
        <v>0</v>
      </c>
      <c r="Z17" s="55">
        <f t="shared" si="2"/>
        <v>0</v>
      </c>
      <c r="AA17" s="58">
        <v>3.4</v>
      </c>
      <c r="AB17" s="48">
        <v>19589.689999999999</v>
      </c>
      <c r="AC17" s="48">
        <v>2089.92</v>
      </c>
      <c r="AD17" s="46">
        <v>0</v>
      </c>
      <c r="AE17" s="49">
        <v>25000</v>
      </c>
      <c r="AF17" s="52">
        <v>5678742</v>
      </c>
      <c r="AG17" s="49">
        <v>55000</v>
      </c>
      <c r="AH17" s="52">
        <v>535208.07999999996</v>
      </c>
      <c r="AI17" s="52">
        <v>3833495.76</v>
      </c>
      <c r="AJ17" s="52">
        <f t="shared" si="0"/>
        <v>1411717.7700000005</v>
      </c>
      <c r="AK17" s="48">
        <v>877.78</v>
      </c>
      <c r="AL17" s="48">
        <v>146.30000000000001</v>
      </c>
      <c r="AM17" s="46">
        <v>0</v>
      </c>
      <c r="AN17" s="49">
        <v>1000</v>
      </c>
      <c r="AO17" s="48">
        <v>2024.08</v>
      </c>
      <c r="AP17" s="48">
        <v>2024.08</v>
      </c>
      <c r="AQ17" s="48">
        <v>7.31</v>
      </c>
      <c r="AR17" s="48">
        <v>182.87</v>
      </c>
    </row>
    <row r="18" spans="17:44" x14ac:dyDescent="0.35">
      <c r="Q18" s="14">
        <v>10</v>
      </c>
      <c r="R18" s="14">
        <v>1</v>
      </c>
      <c r="U18" s="51">
        <v>0.01</v>
      </c>
      <c r="V18" s="51">
        <v>1</v>
      </c>
      <c r="W18" s="25">
        <v>214058.3</v>
      </c>
      <c r="X18" s="54">
        <f t="shared" si="1"/>
        <v>702291.01049868762</v>
      </c>
      <c r="Y18" s="24">
        <v>0</v>
      </c>
      <c r="Z18" s="55">
        <f t="shared" si="2"/>
        <v>0</v>
      </c>
      <c r="AA18" s="58">
        <v>3.4</v>
      </c>
      <c r="AB18" s="48">
        <v>19589.689999999999</v>
      </c>
      <c r="AC18" s="48">
        <v>2089.92</v>
      </c>
      <c r="AD18" s="46">
        <v>0</v>
      </c>
      <c r="AE18" s="49">
        <v>25000</v>
      </c>
      <c r="AF18" s="52">
        <v>6421749</v>
      </c>
      <c r="AG18" s="49">
        <v>55000</v>
      </c>
      <c r="AH18" s="52">
        <v>604563.05000000005</v>
      </c>
      <c r="AI18" s="52">
        <v>4335070.6100000003</v>
      </c>
      <c r="AJ18" s="52">
        <f t="shared" si="0"/>
        <v>1583794.9500000002</v>
      </c>
      <c r="AK18" s="48">
        <v>877.78</v>
      </c>
      <c r="AL18" s="48">
        <v>146.30000000000001</v>
      </c>
      <c r="AM18" s="46">
        <v>0</v>
      </c>
      <c r="AN18" s="49">
        <v>1000</v>
      </c>
      <c r="AO18" s="48">
        <v>2024.08</v>
      </c>
      <c r="AP18" s="48">
        <v>2024.08</v>
      </c>
      <c r="AQ18" s="48">
        <v>7.31</v>
      </c>
      <c r="AR18" s="48">
        <v>182.87</v>
      </c>
    </row>
    <row r="19" spans="17:44" x14ac:dyDescent="0.35">
      <c r="Q19" s="14">
        <v>20</v>
      </c>
      <c r="R19" s="14">
        <v>2</v>
      </c>
      <c r="U19" s="51">
        <v>0.01</v>
      </c>
      <c r="V19" s="51">
        <v>2</v>
      </c>
      <c r="W19" s="25">
        <v>238310</v>
      </c>
      <c r="X19" s="54">
        <f t="shared" si="1"/>
        <v>781856.95538057736</v>
      </c>
      <c r="Y19" s="24">
        <v>0</v>
      </c>
      <c r="Z19" s="55">
        <f t="shared" si="2"/>
        <v>0</v>
      </c>
      <c r="AA19" s="58">
        <v>3.4</v>
      </c>
      <c r="AB19" s="48">
        <v>19589.689999999999</v>
      </c>
      <c r="AC19" s="48">
        <v>2089.92</v>
      </c>
      <c r="AD19" s="46">
        <v>0</v>
      </c>
      <c r="AE19" s="49">
        <v>25000</v>
      </c>
      <c r="AF19" s="52">
        <v>3574650</v>
      </c>
      <c r="AG19" s="49">
        <v>55000</v>
      </c>
      <c r="AH19" s="52">
        <v>338804.57</v>
      </c>
      <c r="AI19" s="52">
        <v>2413105.86</v>
      </c>
      <c r="AJ19" s="52">
        <f t="shared" si="0"/>
        <v>924419.18000000017</v>
      </c>
      <c r="AK19" s="48">
        <v>877.78</v>
      </c>
      <c r="AL19" s="48">
        <v>146.30000000000001</v>
      </c>
      <c r="AM19" s="46">
        <v>0</v>
      </c>
      <c r="AN19" s="49">
        <v>1000</v>
      </c>
      <c r="AO19" s="48">
        <v>2024.08</v>
      </c>
      <c r="AP19" s="48">
        <v>2024.08</v>
      </c>
      <c r="AQ19" s="48">
        <v>7.31</v>
      </c>
      <c r="AR19" s="48">
        <v>182.87</v>
      </c>
    </row>
    <row r="20" spans="17:44" x14ac:dyDescent="0.35">
      <c r="Q20" s="14">
        <v>50</v>
      </c>
      <c r="R20" s="14">
        <v>5</v>
      </c>
      <c r="U20" s="51">
        <v>0.01</v>
      </c>
      <c r="V20" s="51">
        <v>5</v>
      </c>
      <c r="W20" s="25">
        <v>270235.59999999998</v>
      </c>
      <c r="X20" s="54">
        <f t="shared" si="1"/>
        <v>886599.73753280833</v>
      </c>
      <c r="Y20" s="24">
        <v>0</v>
      </c>
      <c r="Z20" s="55">
        <f t="shared" si="2"/>
        <v>0</v>
      </c>
      <c r="AA20" s="58">
        <v>3.4</v>
      </c>
      <c r="AB20" s="48">
        <v>19589.689999999999</v>
      </c>
      <c r="AC20" s="48">
        <v>2089.92</v>
      </c>
      <c r="AD20" s="46">
        <v>0</v>
      </c>
      <c r="AE20" s="49">
        <v>25000</v>
      </c>
      <c r="AF20" s="52">
        <v>8107068</v>
      </c>
      <c r="AG20" s="49">
        <v>55000</v>
      </c>
      <c r="AH20" s="52">
        <v>761876.75</v>
      </c>
      <c r="AI20" s="52">
        <v>5472763.2999999998</v>
      </c>
      <c r="AJ20" s="52">
        <f t="shared" si="0"/>
        <v>1974107.5600000005</v>
      </c>
      <c r="AK20" s="48">
        <v>877.78</v>
      </c>
      <c r="AL20" s="48">
        <v>146.30000000000001</v>
      </c>
      <c r="AM20" s="46">
        <v>0</v>
      </c>
      <c r="AN20" s="49">
        <v>1000</v>
      </c>
      <c r="AO20" s="48">
        <v>2024.08</v>
      </c>
      <c r="AP20" s="48">
        <v>2024.08</v>
      </c>
      <c r="AQ20" s="48">
        <v>7.31</v>
      </c>
      <c r="AR20" s="48">
        <v>182.87</v>
      </c>
    </row>
    <row r="21" spans="17:44" x14ac:dyDescent="0.35">
      <c r="Q21" s="14">
        <v>100</v>
      </c>
      <c r="R21" s="14">
        <v>10</v>
      </c>
      <c r="U21" s="51">
        <v>0.01</v>
      </c>
      <c r="V21" s="51">
        <v>10</v>
      </c>
      <c r="W21" s="25">
        <v>294469.2</v>
      </c>
      <c r="X21" s="54">
        <f t="shared" si="1"/>
        <v>966106.29921259836</v>
      </c>
      <c r="Y21" s="24">
        <v>0</v>
      </c>
      <c r="Z21" s="55">
        <f t="shared" si="2"/>
        <v>0</v>
      </c>
      <c r="AA21" s="58">
        <v>3.3</v>
      </c>
      <c r="AB21" s="48">
        <v>19589.689999999999</v>
      </c>
      <c r="AC21" s="48">
        <v>2089.92</v>
      </c>
      <c r="AD21" s="46">
        <v>0</v>
      </c>
      <c r="AE21" s="49">
        <v>25000</v>
      </c>
      <c r="AF21" s="52">
        <v>8834076</v>
      </c>
      <c r="AG21" s="49">
        <v>55000</v>
      </c>
      <c r="AH21" s="52">
        <v>829738.29</v>
      </c>
      <c r="AI21" s="52">
        <v>5963537.8600000003</v>
      </c>
      <c r="AJ21" s="52">
        <f t="shared" si="0"/>
        <v>2142479.459999999</v>
      </c>
      <c r="AK21" s="48">
        <v>877.78</v>
      </c>
      <c r="AL21" s="48">
        <v>146.30000000000001</v>
      </c>
      <c r="AM21" s="46">
        <v>0</v>
      </c>
      <c r="AN21" s="49">
        <v>1000</v>
      </c>
      <c r="AO21" s="48">
        <v>2024.08</v>
      </c>
      <c r="AP21" s="48">
        <v>2024.08</v>
      </c>
      <c r="AQ21" s="48">
        <v>7.31</v>
      </c>
      <c r="AR21" s="48">
        <v>182.87</v>
      </c>
    </row>
    <row r="22" spans="17:44" x14ac:dyDescent="0.35">
      <c r="Q22" s="14">
        <v>200</v>
      </c>
      <c r="U22" s="51">
        <v>0.1</v>
      </c>
      <c r="V22" s="51">
        <v>5.0000000000000001E-3</v>
      </c>
      <c r="W22" s="25">
        <v>5568.8</v>
      </c>
      <c r="X22" s="54">
        <f t="shared" si="1"/>
        <v>18270.34120734908</v>
      </c>
      <c r="Y22" s="24">
        <v>0</v>
      </c>
      <c r="Z22" s="55">
        <f t="shared" si="2"/>
        <v>0</v>
      </c>
      <c r="AA22" s="58">
        <v>2.8</v>
      </c>
      <c r="AB22" s="48">
        <v>19589.689999999999</v>
      </c>
      <c r="AC22" s="48">
        <v>2089.92</v>
      </c>
      <c r="AD22" s="46">
        <v>0</v>
      </c>
      <c r="AE22" s="49">
        <v>25000</v>
      </c>
      <c r="AF22" s="52">
        <v>167064</v>
      </c>
      <c r="AG22" s="49">
        <v>55000</v>
      </c>
      <c r="AH22" s="52">
        <v>20728.25</v>
      </c>
      <c r="AI22" s="52">
        <v>112778.35</v>
      </c>
      <c r="AJ22" s="52">
        <f t="shared" si="0"/>
        <v>135237.00999999998</v>
      </c>
      <c r="AK22" s="48">
        <v>877.78</v>
      </c>
      <c r="AL22" s="48">
        <v>146.30000000000001</v>
      </c>
      <c r="AM22" s="46">
        <v>0</v>
      </c>
      <c r="AN22" s="49">
        <v>1000</v>
      </c>
      <c r="AO22" s="48">
        <v>2024.08</v>
      </c>
      <c r="AP22" s="48">
        <v>2024.08</v>
      </c>
      <c r="AQ22" s="48">
        <v>7.31</v>
      </c>
      <c r="AR22" s="48">
        <v>182.87</v>
      </c>
    </row>
    <row r="23" spans="17:44" x14ac:dyDescent="0.35">
      <c r="Q23" s="14">
        <v>500</v>
      </c>
      <c r="U23" s="51">
        <v>0.1</v>
      </c>
      <c r="V23" s="51">
        <v>8.0000000000000002E-3</v>
      </c>
      <c r="W23" s="25">
        <v>6926.4</v>
      </c>
      <c r="X23" s="54">
        <f t="shared" si="1"/>
        <v>22724.409448818897</v>
      </c>
      <c r="Y23" s="24">
        <v>0</v>
      </c>
      <c r="Z23" s="55">
        <f t="shared" si="2"/>
        <v>0</v>
      </c>
      <c r="AA23" s="58">
        <v>2.9</v>
      </c>
      <c r="AB23" s="48">
        <v>19589.689999999999</v>
      </c>
      <c r="AC23" s="48">
        <v>2089.92</v>
      </c>
      <c r="AD23" s="46">
        <v>0</v>
      </c>
      <c r="AE23" s="49">
        <v>25000</v>
      </c>
      <c r="AF23" s="52">
        <v>207792</v>
      </c>
      <c r="AG23" s="49">
        <v>55000</v>
      </c>
      <c r="AH23" s="52">
        <v>24529.95</v>
      </c>
      <c r="AI23" s="52">
        <v>140272.22</v>
      </c>
      <c r="AJ23" s="52">
        <f t="shared" si="0"/>
        <v>144669.43999999997</v>
      </c>
      <c r="AK23" s="48">
        <v>877.78</v>
      </c>
      <c r="AL23" s="48">
        <v>146.30000000000001</v>
      </c>
      <c r="AM23" s="46">
        <v>0</v>
      </c>
      <c r="AN23" s="49">
        <v>1000</v>
      </c>
      <c r="AO23" s="48">
        <v>2024.08</v>
      </c>
      <c r="AP23" s="48">
        <v>2024.08</v>
      </c>
      <c r="AQ23" s="48">
        <v>7.31</v>
      </c>
      <c r="AR23" s="48">
        <v>182.87</v>
      </c>
    </row>
    <row r="24" spans="17:44" x14ac:dyDescent="0.35">
      <c r="U24" s="51">
        <v>0.1</v>
      </c>
      <c r="V24" s="51">
        <v>0.01</v>
      </c>
      <c r="W24" s="25">
        <v>7584.9</v>
      </c>
      <c r="X24" s="54">
        <f t="shared" si="1"/>
        <v>24884.842519685037</v>
      </c>
      <c r="Y24" s="24">
        <v>0</v>
      </c>
      <c r="Z24" s="55">
        <f t="shared" si="2"/>
        <v>0</v>
      </c>
      <c r="AA24" s="58">
        <v>2.9</v>
      </c>
      <c r="AB24" s="48">
        <v>19589.689999999999</v>
      </c>
      <c r="AC24" s="48">
        <v>2089.92</v>
      </c>
      <c r="AD24" s="46">
        <v>0</v>
      </c>
      <c r="AE24" s="49">
        <v>25000</v>
      </c>
      <c r="AF24" s="52">
        <v>227547</v>
      </c>
      <c r="AG24" s="49">
        <v>55000</v>
      </c>
      <c r="AH24" s="52">
        <v>26373.95</v>
      </c>
      <c r="AI24" s="52">
        <v>153608.04999999999</v>
      </c>
      <c r="AJ24" s="52">
        <f t="shared" si="0"/>
        <v>149244.60999999999</v>
      </c>
      <c r="AK24" s="48">
        <v>877.78</v>
      </c>
      <c r="AL24" s="48">
        <v>146.30000000000001</v>
      </c>
      <c r="AM24" s="46">
        <v>0</v>
      </c>
      <c r="AN24" s="49">
        <v>1000</v>
      </c>
      <c r="AO24" s="48">
        <v>2024.08</v>
      </c>
      <c r="AP24" s="48">
        <v>2024.08</v>
      </c>
      <c r="AQ24" s="48">
        <v>7.31</v>
      </c>
      <c r="AR24" s="48">
        <v>182.87</v>
      </c>
    </row>
    <row r="25" spans="17:44" x14ac:dyDescent="0.35">
      <c r="U25" s="51">
        <v>0.1</v>
      </c>
      <c r="V25" s="51">
        <v>0.02</v>
      </c>
      <c r="W25" s="25">
        <v>9646.6</v>
      </c>
      <c r="X25" s="54">
        <f t="shared" si="1"/>
        <v>31648.950131233596</v>
      </c>
      <c r="Y25" s="24">
        <v>0</v>
      </c>
      <c r="Z25" s="55">
        <f t="shared" si="2"/>
        <v>0</v>
      </c>
      <c r="AA25" s="58">
        <v>3.1</v>
      </c>
      <c r="AB25" s="48">
        <v>19589.689999999999</v>
      </c>
      <c r="AC25" s="48">
        <v>2089.92</v>
      </c>
      <c r="AD25" s="46">
        <v>0</v>
      </c>
      <c r="AE25" s="49">
        <v>25000</v>
      </c>
      <c r="AF25" s="52">
        <v>289398</v>
      </c>
      <c r="AG25" s="49">
        <v>55000</v>
      </c>
      <c r="AH25" s="52">
        <v>32147.35</v>
      </c>
      <c r="AI25" s="52">
        <v>195361.23</v>
      </c>
      <c r="AJ25" s="52">
        <f t="shared" si="0"/>
        <v>163569.03</v>
      </c>
      <c r="AK25" s="48">
        <v>877.78</v>
      </c>
      <c r="AL25" s="48">
        <v>146.30000000000001</v>
      </c>
      <c r="AM25" s="46">
        <v>0</v>
      </c>
      <c r="AN25" s="49">
        <v>1000</v>
      </c>
      <c r="AO25" s="48">
        <v>2024.08</v>
      </c>
      <c r="AP25" s="48">
        <v>2024.08</v>
      </c>
      <c r="AQ25" s="48">
        <v>7.31</v>
      </c>
      <c r="AR25" s="48">
        <v>182.87</v>
      </c>
    </row>
    <row r="26" spans="17:44" x14ac:dyDescent="0.35">
      <c r="U26" s="51">
        <v>0.1</v>
      </c>
      <c r="V26" s="51">
        <v>0.05</v>
      </c>
      <c r="W26" s="25">
        <v>12394.2</v>
      </c>
      <c r="X26" s="54">
        <f t="shared" si="1"/>
        <v>40663.385826771657</v>
      </c>
      <c r="Y26" s="24">
        <v>0</v>
      </c>
      <c r="Z26" s="55">
        <f t="shared" si="2"/>
        <v>0</v>
      </c>
      <c r="AA26" s="58">
        <v>3.2</v>
      </c>
      <c r="AB26" s="48">
        <v>19589.689999999999</v>
      </c>
      <c r="AC26" s="48">
        <v>2089.92</v>
      </c>
      <c r="AD26" s="46">
        <v>0</v>
      </c>
      <c r="AE26" s="49">
        <v>25000</v>
      </c>
      <c r="AF26" s="52">
        <v>371826</v>
      </c>
      <c r="AG26" s="49">
        <v>55000</v>
      </c>
      <c r="AH26" s="52">
        <v>39841.47</v>
      </c>
      <c r="AI26" s="52">
        <v>251005.13</v>
      </c>
      <c r="AJ26" s="52">
        <f t="shared" si="0"/>
        <v>182659.01</v>
      </c>
      <c r="AK26" s="48">
        <v>877.78</v>
      </c>
      <c r="AL26" s="48">
        <v>146.30000000000001</v>
      </c>
      <c r="AM26" s="46">
        <v>0</v>
      </c>
      <c r="AN26" s="49">
        <v>1000</v>
      </c>
      <c r="AO26" s="48">
        <v>2024.08</v>
      </c>
      <c r="AP26" s="48">
        <v>2024.08</v>
      </c>
      <c r="AQ26" s="48">
        <v>7.31</v>
      </c>
      <c r="AR26" s="48">
        <v>182.87</v>
      </c>
    </row>
    <row r="27" spans="17:44" x14ac:dyDescent="0.35">
      <c r="U27" s="51">
        <v>0.1</v>
      </c>
      <c r="V27" s="51">
        <v>0.1</v>
      </c>
      <c r="W27" s="25">
        <v>14480.8</v>
      </c>
      <c r="X27" s="54">
        <f t="shared" si="1"/>
        <v>47509.186351706034</v>
      </c>
      <c r="Y27" s="24">
        <v>0</v>
      </c>
      <c r="Z27" s="55">
        <f t="shared" si="2"/>
        <v>0</v>
      </c>
      <c r="AA27" s="58">
        <v>3.2</v>
      </c>
      <c r="AB27" s="48">
        <v>19589.689999999999</v>
      </c>
      <c r="AC27" s="48">
        <v>2089.92</v>
      </c>
      <c r="AD27" s="46">
        <v>0</v>
      </c>
      <c r="AE27" s="49">
        <v>25000</v>
      </c>
      <c r="AF27" s="52">
        <v>434424</v>
      </c>
      <c r="AG27" s="49">
        <v>55000</v>
      </c>
      <c r="AH27" s="52">
        <v>45684.59</v>
      </c>
      <c r="AI27" s="52">
        <v>293262.59000000003</v>
      </c>
      <c r="AJ27" s="52">
        <f t="shared" si="0"/>
        <v>197156.43</v>
      </c>
      <c r="AK27" s="48">
        <v>877.78</v>
      </c>
      <c r="AL27" s="48">
        <v>146.30000000000001</v>
      </c>
      <c r="AM27" s="46">
        <v>0</v>
      </c>
      <c r="AN27" s="49">
        <v>1000</v>
      </c>
      <c r="AO27" s="48">
        <v>2024.08</v>
      </c>
      <c r="AP27" s="48">
        <v>2024.08</v>
      </c>
      <c r="AQ27" s="48">
        <v>7.31</v>
      </c>
      <c r="AR27" s="48">
        <v>182.87</v>
      </c>
    </row>
    <row r="28" spans="17:44" x14ac:dyDescent="0.35">
      <c r="U28" s="51">
        <v>0.1</v>
      </c>
      <c r="V28" s="51">
        <v>0.2</v>
      </c>
      <c r="W28" s="25">
        <v>16570.599999999999</v>
      </c>
      <c r="X28" s="54">
        <f t="shared" si="1"/>
        <v>54365.485564304458</v>
      </c>
      <c r="Y28" s="24">
        <v>0</v>
      </c>
      <c r="Z28" s="55">
        <f t="shared" si="2"/>
        <v>0</v>
      </c>
      <c r="AA28" s="58">
        <v>3.3</v>
      </c>
      <c r="AB28" s="48">
        <v>19589.689999999999</v>
      </c>
      <c r="AC28" s="48">
        <v>2089.92</v>
      </c>
      <c r="AD28" s="46">
        <v>0</v>
      </c>
      <c r="AE28" s="49">
        <v>25000</v>
      </c>
      <c r="AF28" s="52">
        <v>497118</v>
      </c>
      <c r="AG28" s="49">
        <v>55000</v>
      </c>
      <c r="AH28" s="52">
        <v>51536.68</v>
      </c>
      <c r="AI28" s="52">
        <v>335584.84</v>
      </c>
      <c r="AJ28" s="52">
        <f t="shared" si="0"/>
        <v>211676.08999999991</v>
      </c>
      <c r="AK28" s="48">
        <v>877.78</v>
      </c>
      <c r="AL28" s="48">
        <v>146.30000000000001</v>
      </c>
      <c r="AM28" s="46">
        <v>0</v>
      </c>
      <c r="AN28" s="49">
        <v>1000</v>
      </c>
      <c r="AO28" s="48">
        <v>2024.08</v>
      </c>
      <c r="AP28" s="48">
        <v>2024.08</v>
      </c>
      <c r="AQ28" s="48">
        <v>7.31</v>
      </c>
      <c r="AR28" s="48">
        <v>182.87</v>
      </c>
    </row>
    <row r="29" spans="17:44" x14ac:dyDescent="0.35">
      <c r="U29" s="51">
        <v>0.1</v>
      </c>
      <c r="V29" s="51">
        <v>0.5</v>
      </c>
      <c r="W29" s="25">
        <v>19248.099999999999</v>
      </c>
      <c r="X29" s="54">
        <f t="shared" si="1"/>
        <v>63149.93438320209</v>
      </c>
      <c r="Y29" s="24">
        <v>0</v>
      </c>
      <c r="Z29" s="55">
        <f t="shared" si="2"/>
        <v>0</v>
      </c>
      <c r="AA29" s="58">
        <v>3.4</v>
      </c>
      <c r="AB29" s="48">
        <v>19589.689999999999</v>
      </c>
      <c r="AC29" s="48">
        <v>2089.92</v>
      </c>
      <c r="AD29" s="46">
        <v>0</v>
      </c>
      <c r="AE29" s="49">
        <v>25000</v>
      </c>
      <c r="AF29" s="52">
        <v>577443</v>
      </c>
      <c r="AG29" s="49">
        <v>55000</v>
      </c>
      <c r="AH29" s="52">
        <v>59034.5</v>
      </c>
      <c r="AI29" s="52">
        <v>389809.1</v>
      </c>
      <c r="AJ29" s="52">
        <f t="shared" si="0"/>
        <v>230279.01</v>
      </c>
      <c r="AK29" s="48">
        <v>877.78</v>
      </c>
      <c r="AL29" s="48">
        <v>146.30000000000001</v>
      </c>
      <c r="AM29" s="46">
        <v>0</v>
      </c>
      <c r="AN29" s="49">
        <v>1000</v>
      </c>
      <c r="AO29" s="48">
        <v>2024.08</v>
      </c>
      <c r="AP29" s="48">
        <v>2024.08</v>
      </c>
      <c r="AQ29" s="48">
        <v>7.31</v>
      </c>
      <c r="AR29" s="48">
        <v>182.87</v>
      </c>
    </row>
    <row r="30" spans="17:44" x14ac:dyDescent="0.35">
      <c r="U30" s="51">
        <v>0.1</v>
      </c>
      <c r="V30" s="51">
        <v>1</v>
      </c>
      <c r="W30" s="25">
        <v>21719.3</v>
      </c>
      <c r="X30" s="54">
        <f t="shared" si="1"/>
        <v>71257.545931758519</v>
      </c>
      <c r="Y30" s="24">
        <v>0</v>
      </c>
      <c r="Z30" s="55">
        <f t="shared" si="2"/>
        <v>0</v>
      </c>
      <c r="AA30" s="58">
        <v>3.4</v>
      </c>
      <c r="AB30" s="48">
        <v>19589.689999999999</v>
      </c>
      <c r="AC30" s="48">
        <v>2089.92</v>
      </c>
      <c r="AD30" s="46">
        <v>0</v>
      </c>
      <c r="AE30" s="49">
        <v>25000</v>
      </c>
      <c r="AF30" s="52">
        <v>651579</v>
      </c>
      <c r="AG30" s="49">
        <v>55000</v>
      </c>
      <c r="AH30" s="52">
        <v>65954.62</v>
      </c>
      <c r="AI30" s="52">
        <v>439855.4</v>
      </c>
      <c r="AJ30" s="52">
        <f t="shared" si="0"/>
        <v>247448.58999999997</v>
      </c>
      <c r="AK30" s="48">
        <v>877.78</v>
      </c>
      <c r="AL30" s="48">
        <v>146.30000000000001</v>
      </c>
      <c r="AM30" s="46">
        <v>0</v>
      </c>
      <c r="AN30" s="49">
        <v>1000</v>
      </c>
      <c r="AO30" s="48">
        <v>2024.08</v>
      </c>
      <c r="AP30" s="48">
        <v>2024.08</v>
      </c>
      <c r="AQ30" s="48">
        <v>7.31</v>
      </c>
      <c r="AR30" s="48">
        <v>182.87</v>
      </c>
    </row>
    <row r="31" spans="17:44" x14ac:dyDescent="0.35">
      <c r="U31" s="51">
        <v>0.1</v>
      </c>
      <c r="V31" s="51">
        <v>2</v>
      </c>
      <c r="W31" s="25">
        <v>24127.599999999999</v>
      </c>
      <c r="X31" s="54">
        <f t="shared" si="1"/>
        <v>79158.792650918622</v>
      </c>
      <c r="Y31" s="24">
        <v>0</v>
      </c>
      <c r="Z31" s="55">
        <f t="shared" si="2"/>
        <v>0</v>
      </c>
      <c r="AA31" s="58">
        <v>3.3</v>
      </c>
      <c r="AB31" s="48">
        <v>19589.689999999999</v>
      </c>
      <c r="AC31" s="48">
        <v>2089.92</v>
      </c>
      <c r="AD31" s="46">
        <v>0</v>
      </c>
      <c r="AE31" s="49">
        <v>25000</v>
      </c>
      <c r="AF31" s="52">
        <v>723828</v>
      </c>
      <c r="AG31" s="49">
        <v>55000</v>
      </c>
      <c r="AH31" s="52">
        <v>72698.600000000006</v>
      </c>
      <c r="AI31" s="52">
        <v>488627.86</v>
      </c>
      <c r="AJ31" s="52">
        <f t="shared" si="0"/>
        <v>264181.15000000002</v>
      </c>
      <c r="AK31" s="48">
        <v>877.78</v>
      </c>
      <c r="AL31" s="48">
        <v>146.30000000000001</v>
      </c>
      <c r="AM31" s="46">
        <v>0</v>
      </c>
      <c r="AN31" s="49">
        <v>1000</v>
      </c>
      <c r="AO31" s="48">
        <v>2024.08</v>
      </c>
      <c r="AP31" s="48">
        <v>2024.08</v>
      </c>
      <c r="AQ31" s="48">
        <v>7.31</v>
      </c>
      <c r="AR31" s="48">
        <v>182.87</v>
      </c>
    </row>
    <row r="32" spans="17:44" x14ac:dyDescent="0.35">
      <c r="U32" s="51">
        <v>0.1</v>
      </c>
      <c r="V32" s="51">
        <v>5</v>
      </c>
      <c r="W32" s="25">
        <v>27336.5</v>
      </c>
      <c r="X32" s="54">
        <f t="shared" si="1"/>
        <v>89686.679790026246</v>
      </c>
      <c r="Y32" s="24">
        <v>0</v>
      </c>
      <c r="Z32" s="55">
        <f t="shared" si="2"/>
        <v>0</v>
      </c>
      <c r="AA32" s="58">
        <v>3.3</v>
      </c>
      <c r="AB32" s="48">
        <v>19589.689999999999</v>
      </c>
      <c r="AC32" s="48">
        <v>2089.92</v>
      </c>
      <c r="AD32" s="46">
        <v>0</v>
      </c>
      <c r="AE32" s="49">
        <v>25000</v>
      </c>
      <c r="AF32" s="52">
        <v>820095</v>
      </c>
      <c r="AG32" s="49">
        <v>55000</v>
      </c>
      <c r="AH32" s="52">
        <v>81684.509999999995</v>
      </c>
      <c r="AI32" s="52">
        <v>553613.93999999994</v>
      </c>
      <c r="AJ32" s="52">
        <f t="shared" si="0"/>
        <v>286476.16000000003</v>
      </c>
      <c r="AK32" s="48">
        <v>877.78</v>
      </c>
      <c r="AL32" s="48">
        <v>146.30000000000001</v>
      </c>
      <c r="AM32" s="46">
        <v>0</v>
      </c>
      <c r="AN32" s="49">
        <v>1000</v>
      </c>
      <c r="AO32" s="48">
        <v>2024.08</v>
      </c>
      <c r="AP32" s="48">
        <v>2024.08</v>
      </c>
      <c r="AQ32" s="48">
        <v>7.31</v>
      </c>
      <c r="AR32" s="48">
        <v>182.87</v>
      </c>
    </row>
    <row r="33" spans="21:44" x14ac:dyDescent="0.35">
      <c r="U33" s="51">
        <v>0.1</v>
      </c>
      <c r="V33" s="51">
        <v>10</v>
      </c>
      <c r="W33" s="25">
        <v>29761.200000000001</v>
      </c>
      <c r="X33" s="54">
        <f t="shared" si="1"/>
        <v>97641.73228346456</v>
      </c>
      <c r="Y33" s="24">
        <v>9070.7999999999993</v>
      </c>
      <c r="Z33" s="55">
        <f t="shared" si="2"/>
        <v>29759.842519685037</v>
      </c>
      <c r="AA33" s="58">
        <v>3.3</v>
      </c>
      <c r="AB33" s="48">
        <v>19589.689999999999</v>
      </c>
      <c r="AC33" s="48">
        <v>2089.92</v>
      </c>
      <c r="AD33" s="46">
        <v>0</v>
      </c>
      <c r="AE33" s="49">
        <v>25000</v>
      </c>
      <c r="AF33" s="52">
        <v>892836</v>
      </c>
      <c r="AG33" s="49">
        <v>55000</v>
      </c>
      <c r="AH33" s="52">
        <v>88474.42</v>
      </c>
      <c r="AI33" s="52">
        <v>602718.53</v>
      </c>
      <c r="AJ33" s="52">
        <f t="shared" si="0"/>
        <v>303322.65999999992</v>
      </c>
      <c r="AK33" s="48">
        <v>877.78</v>
      </c>
      <c r="AL33" s="48">
        <v>146.30000000000001</v>
      </c>
      <c r="AM33" s="46">
        <v>0</v>
      </c>
      <c r="AN33" s="49">
        <v>1000</v>
      </c>
      <c r="AO33" s="48">
        <v>2024.08</v>
      </c>
      <c r="AP33" s="48">
        <v>2024.08</v>
      </c>
      <c r="AQ33" s="48">
        <v>7.31</v>
      </c>
      <c r="AR33" s="48">
        <v>182.87</v>
      </c>
    </row>
    <row r="34" spans="21:44" x14ac:dyDescent="0.35">
      <c r="U34" s="51">
        <v>0.2</v>
      </c>
      <c r="V34" s="51">
        <v>5.0000000000000001E-3</v>
      </c>
      <c r="W34" s="25">
        <v>2958</v>
      </c>
      <c r="X34" s="54">
        <f t="shared" si="1"/>
        <v>9704.7244094488178</v>
      </c>
      <c r="Y34" s="24">
        <v>0</v>
      </c>
      <c r="Z34" s="55">
        <f t="shared" si="2"/>
        <v>0</v>
      </c>
      <c r="AA34" s="58">
        <v>2.7</v>
      </c>
      <c r="AB34" s="48">
        <v>19589.689999999999</v>
      </c>
      <c r="AC34" s="48">
        <v>2089.92</v>
      </c>
      <c r="AD34" s="46">
        <v>0</v>
      </c>
      <c r="AE34" s="49">
        <v>25000</v>
      </c>
      <c r="AF34" s="52">
        <v>88740</v>
      </c>
      <c r="AG34" s="49">
        <v>55000</v>
      </c>
      <c r="AH34" s="52">
        <v>13417.21</v>
      </c>
      <c r="AI34" s="52">
        <v>59904.89</v>
      </c>
      <c r="AJ34" s="52">
        <f t="shared" si="0"/>
        <v>117097.51</v>
      </c>
      <c r="AK34" s="48">
        <v>877.78</v>
      </c>
      <c r="AL34" s="48">
        <v>146.30000000000001</v>
      </c>
      <c r="AM34" s="46">
        <v>0</v>
      </c>
      <c r="AN34" s="49">
        <v>1000</v>
      </c>
      <c r="AO34" s="48">
        <v>2024.08</v>
      </c>
      <c r="AP34" s="48">
        <v>2024.08</v>
      </c>
      <c r="AQ34" s="48">
        <v>7.31</v>
      </c>
      <c r="AR34" s="48">
        <v>182.87</v>
      </c>
    </row>
    <row r="35" spans="21:44" x14ac:dyDescent="0.35">
      <c r="U35" s="51">
        <v>0.2</v>
      </c>
      <c r="V35" s="51">
        <v>8.0000000000000002E-3</v>
      </c>
      <c r="W35" s="25">
        <v>3645.9</v>
      </c>
      <c r="X35" s="54">
        <f t="shared" si="1"/>
        <v>11961.614173228347</v>
      </c>
      <c r="Y35" s="24">
        <v>0</v>
      </c>
      <c r="Z35" s="55">
        <f t="shared" si="2"/>
        <v>0</v>
      </c>
      <c r="AA35" s="58">
        <v>2.8</v>
      </c>
      <c r="AB35" s="48">
        <v>19589.689999999999</v>
      </c>
      <c r="AC35" s="48">
        <v>2089.92</v>
      </c>
      <c r="AD35" s="46">
        <v>0</v>
      </c>
      <c r="AE35" s="49">
        <v>25000</v>
      </c>
      <c r="AF35" s="52">
        <v>109377</v>
      </c>
      <c r="AG35" s="49">
        <v>55000</v>
      </c>
      <c r="AH35" s="52">
        <v>15343.54</v>
      </c>
      <c r="AI35" s="52">
        <v>73836.12</v>
      </c>
      <c r="AJ35" s="52">
        <f t="shared" si="0"/>
        <v>121876.94999999998</v>
      </c>
      <c r="AK35" s="48">
        <v>877.78</v>
      </c>
      <c r="AL35" s="48">
        <v>146.30000000000001</v>
      </c>
      <c r="AM35" s="46">
        <v>0</v>
      </c>
      <c r="AN35" s="49">
        <v>1000</v>
      </c>
      <c r="AO35" s="48">
        <v>2024.08</v>
      </c>
      <c r="AP35" s="48">
        <v>2024.08</v>
      </c>
      <c r="AQ35" s="48">
        <v>7.31</v>
      </c>
      <c r="AR35" s="48">
        <v>182.87</v>
      </c>
    </row>
    <row r="36" spans="21:44" x14ac:dyDescent="0.35">
      <c r="U36" s="51">
        <v>0.2</v>
      </c>
      <c r="V36" s="51">
        <v>0.01</v>
      </c>
      <c r="W36" s="25">
        <v>3977</v>
      </c>
      <c r="X36" s="54">
        <f t="shared" si="1"/>
        <v>13047.90026246719</v>
      </c>
      <c r="Y36" s="24">
        <v>0</v>
      </c>
      <c r="Z36" s="55">
        <f t="shared" si="2"/>
        <v>0</v>
      </c>
      <c r="AA36" s="58">
        <v>2.8</v>
      </c>
      <c r="AB36" s="48">
        <v>19589.689999999999</v>
      </c>
      <c r="AC36" s="48">
        <v>2089.92</v>
      </c>
      <c r="AD36" s="46">
        <v>0</v>
      </c>
      <c r="AE36" s="49">
        <v>25000</v>
      </c>
      <c r="AF36" s="52">
        <v>119310</v>
      </c>
      <c r="AG36" s="49">
        <v>55000</v>
      </c>
      <c r="AH36" s="52">
        <v>16270.72</v>
      </c>
      <c r="AI36" s="52">
        <v>80541.5</v>
      </c>
      <c r="AJ36" s="52">
        <f t="shared" si="0"/>
        <v>124177.38999999998</v>
      </c>
      <c r="AK36" s="48">
        <v>877.78</v>
      </c>
      <c r="AL36" s="48">
        <v>146.30000000000001</v>
      </c>
      <c r="AM36" s="46">
        <v>0</v>
      </c>
      <c r="AN36" s="49">
        <v>1000</v>
      </c>
      <c r="AO36" s="48">
        <v>2024.08</v>
      </c>
      <c r="AP36" s="48">
        <v>2024.08</v>
      </c>
      <c r="AQ36" s="48">
        <v>7.31</v>
      </c>
      <c r="AR36" s="48">
        <v>182.87</v>
      </c>
    </row>
    <row r="37" spans="21:44" x14ac:dyDescent="0.35">
      <c r="U37" s="51">
        <v>0.2</v>
      </c>
      <c r="V37" s="51">
        <v>0.02</v>
      </c>
      <c r="W37" s="25">
        <v>4999.2</v>
      </c>
      <c r="X37" s="54">
        <f t="shared" si="1"/>
        <v>16401.574803149604</v>
      </c>
      <c r="Y37" s="24">
        <v>0</v>
      </c>
      <c r="Z37" s="55">
        <f t="shared" si="2"/>
        <v>0</v>
      </c>
      <c r="AA37" s="58">
        <v>3</v>
      </c>
      <c r="AB37" s="48">
        <v>19589.689999999999</v>
      </c>
      <c r="AC37" s="48">
        <v>2089.92</v>
      </c>
      <c r="AD37" s="46">
        <v>0</v>
      </c>
      <c r="AE37" s="49">
        <v>25000</v>
      </c>
      <c r="AF37" s="52">
        <v>149976</v>
      </c>
      <c r="AG37" s="49">
        <v>55000</v>
      </c>
      <c r="AH37" s="52">
        <v>19133.2</v>
      </c>
      <c r="AI37" s="52">
        <v>101242.91</v>
      </c>
      <c r="AJ37" s="52">
        <f t="shared" si="0"/>
        <v>131279.49999999997</v>
      </c>
      <c r="AK37" s="48">
        <v>877.78</v>
      </c>
      <c r="AL37" s="48">
        <v>146.30000000000001</v>
      </c>
      <c r="AM37" s="46">
        <v>0</v>
      </c>
      <c r="AN37" s="49">
        <v>1000</v>
      </c>
      <c r="AO37" s="48">
        <v>2024.08</v>
      </c>
      <c r="AP37" s="48">
        <v>2024.08</v>
      </c>
      <c r="AQ37" s="48">
        <v>7.31</v>
      </c>
      <c r="AR37" s="48">
        <v>182.87</v>
      </c>
    </row>
    <row r="38" spans="21:44" x14ac:dyDescent="0.35">
      <c r="U38" s="51">
        <v>0.2</v>
      </c>
      <c r="V38" s="51">
        <v>0.05</v>
      </c>
      <c r="W38" s="25">
        <v>6373.3</v>
      </c>
      <c r="X38" s="54">
        <f t="shared" si="1"/>
        <v>20909.776902887137</v>
      </c>
      <c r="Y38" s="24">
        <v>0</v>
      </c>
      <c r="Z38" s="55">
        <f t="shared" si="2"/>
        <v>0</v>
      </c>
      <c r="AA38" s="58">
        <v>3.1</v>
      </c>
      <c r="AB38" s="48">
        <v>19589.689999999999</v>
      </c>
      <c r="AC38" s="48">
        <v>2089.92</v>
      </c>
      <c r="AD38" s="46">
        <v>0</v>
      </c>
      <c r="AE38" s="49">
        <v>25000</v>
      </c>
      <c r="AF38" s="52">
        <v>191199</v>
      </c>
      <c r="AG38" s="49">
        <v>55000</v>
      </c>
      <c r="AH38" s="52">
        <v>22981.1</v>
      </c>
      <c r="AI38" s="52">
        <v>129070.94</v>
      </c>
      <c r="AJ38" s="52">
        <f t="shared" si="0"/>
        <v>140826.57</v>
      </c>
      <c r="AK38" s="48">
        <v>877.78</v>
      </c>
      <c r="AL38" s="48">
        <v>146.30000000000001</v>
      </c>
      <c r="AM38" s="46">
        <v>0</v>
      </c>
      <c r="AN38" s="49">
        <v>1000</v>
      </c>
      <c r="AO38" s="48">
        <v>2024.08</v>
      </c>
      <c r="AP38" s="48">
        <v>2024.08</v>
      </c>
      <c r="AQ38" s="48">
        <v>7.31</v>
      </c>
      <c r="AR38" s="48">
        <v>182.87</v>
      </c>
    </row>
    <row r="39" spans="21:44" x14ac:dyDescent="0.35">
      <c r="U39" s="51">
        <v>0.2</v>
      </c>
      <c r="V39" s="51">
        <v>0.1</v>
      </c>
      <c r="W39" s="25">
        <v>7416.8</v>
      </c>
      <c r="X39" s="54">
        <f t="shared" si="1"/>
        <v>24333.333333333332</v>
      </c>
      <c r="Y39" s="24">
        <v>0</v>
      </c>
      <c r="Z39" s="55">
        <f t="shared" si="2"/>
        <v>0</v>
      </c>
      <c r="AA39" s="58">
        <v>3.2</v>
      </c>
      <c r="AB39" s="48">
        <v>19589.689999999999</v>
      </c>
      <c r="AC39" s="48">
        <v>2089.92</v>
      </c>
      <c r="AD39" s="46">
        <v>0</v>
      </c>
      <c r="AE39" s="49">
        <v>25000</v>
      </c>
      <c r="AF39" s="52">
        <v>222504</v>
      </c>
      <c r="AG39" s="49">
        <v>55000</v>
      </c>
      <c r="AH39" s="52">
        <v>25903.22</v>
      </c>
      <c r="AI39" s="52">
        <v>150203.71</v>
      </c>
      <c r="AJ39" s="52">
        <f t="shared" si="0"/>
        <v>148076.68000000002</v>
      </c>
      <c r="AK39" s="48">
        <v>877.78</v>
      </c>
      <c r="AL39" s="48">
        <v>146.30000000000001</v>
      </c>
      <c r="AM39" s="46">
        <v>0</v>
      </c>
      <c r="AN39" s="49">
        <v>1000</v>
      </c>
      <c r="AO39" s="48">
        <v>2024.08</v>
      </c>
      <c r="AP39" s="48">
        <v>2024.08</v>
      </c>
      <c r="AQ39" s="48">
        <v>7.31</v>
      </c>
      <c r="AR39" s="48">
        <v>182.87</v>
      </c>
    </row>
    <row r="40" spans="21:44" x14ac:dyDescent="0.35">
      <c r="U40" s="51">
        <v>0.2</v>
      </c>
      <c r="V40" s="51">
        <v>0.2</v>
      </c>
      <c r="W40" s="25">
        <v>8461.9</v>
      </c>
      <c r="X40" s="54">
        <f t="shared" si="1"/>
        <v>27762.139107611547</v>
      </c>
      <c r="Y40" s="24">
        <v>0</v>
      </c>
      <c r="Z40" s="55">
        <f t="shared" si="2"/>
        <v>0</v>
      </c>
      <c r="AA40" s="58">
        <v>3.2</v>
      </c>
      <c r="AB40" s="48">
        <v>19589.689999999999</v>
      </c>
      <c r="AC40" s="48">
        <v>2089.92</v>
      </c>
      <c r="AD40" s="46">
        <v>0</v>
      </c>
      <c r="AE40" s="49">
        <v>25000</v>
      </c>
      <c r="AF40" s="52">
        <v>253857</v>
      </c>
      <c r="AG40" s="49">
        <v>55000</v>
      </c>
      <c r="AH40" s="52">
        <v>28829.82</v>
      </c>
      <c r="AI40" s="52">
        <v>171368.89</v>
      </c>
      <c r="AJ40" s="52">
        <f t="shared" si="0"/>
        <v>155337.89999999997</v>
      </c>
      <c r="AK40" s="48">
        <v>877.78</v>
      </c>
      <c r="AL40" s="48">
        <v>146.30000000000001</v>
      </c>
      <c r="AM40" s="46">
        <v>0</v>
      </c>
      <c r="AN40" s="49">
        <v>1000</v>
      </c>
      <c r="AO40" s="48">
        <v>2024.08</v>
      </c>
      <c r="AP40" s="48">
        <v>2024.08</v>
      </c>
      <c r="AQ40" s="48">
        <v>7.31</v>
      </c>
      <c r="AR40" s="48">
        <v>182.87</v>
      </c>
    </row>
    <row r="41" spans="21:44" x14ac:dyDescent="0.35">
      <c r="U41" s="51">
        <v>0.2</v>
      </c>
      <c r="V41" s="51">
        <v>0.5</v>
      </c>
      <c r="W41" s="25">
        <v>9821.4</v>
      </c>
      <c r="X41" s="54">
        <f t="shared" si="1"/>
        <v>32222.440944881888</v>
      </c>
      <c r="Y41" s="24">
        <v>0</v>
      </c>
      <c r="Z41" s="55">
        <f t="shared" si="2"/>
        <v>0</v>
      </c>
      <c r="AA41" s="58">
        <v>3.3</v>
      </c>
      <c r="AB41" s="48">
        <v>19589.689999999999</v>
      </c>
      <c r="AC41" s="48">
        <v>2089.92</v>
      </c>
      <c r="AD41" s="46">
        <v>0</v>
      </c>
      <c r="AE41" s="49">
        <v>25000</v>
      </c>
      <c r="AF41" s="52">
        <v>294642</v>
      </c>
      <c r="AG41" s="49">
        <v>55000</v>
      </c>
      <c r="AH41" s="52">
        <v>32636.84</v>
      </c>
      <c r="AI41" s="52">
        <v>198901.25</v>
      </c>
      <c r="AJ41" s="52">
        <f t="shared" si="0"/>
        <v>164783.51999999996</v>
      </c>
      <c r="AK41" s="48">
        <v>877.78</v>
      </c>
      <c r="AL41" s="48">
        <v>146.30000000000001</v>
      </c>
      <c r="AM41" s="46">
        <v>0</v>
      </c>
      <c r="AN41" s="49">
        <v>1000</v>
      </c>
      <c r="AO41" s="48">
        <v>2024.08</v>
      </c>
      <c r="AP41" s="48">
        <v>2024.08</v>
      </c>
      <c r="AQ41" s="48">
        <v>7.31</v>
      </c>
      <c r="AR41" s="48">
        <v>182.87</v>
      </c>
    </row>
    <row r="42" spans="21:44" x14ac:dyDescent="0.35">
      <c r="U42" s="51">
        <v>0.2</v>
      </c>
      <c r="V42" s="51">
        <v>1</v>
      </c>
      <c r="W42" s="25">
        <v>11033.9</v>
      </c>
      <c r="X42" s="54">
        <f t="shared" si="1"/>
        <v>36200.459317585301</v>
      </c>
      <c r="Y42" s="24">
        <v>0</v>
      </c>
      <c r="Z42" s="55">
        <f t="shared" si="2"/>
        <v>0</v>
      </c>
      <c r="AA42" s="58">
        <v>3.3</v>
      </c>
      <c r="AB42" s="48">
        <v>19589.689999999999</v>
      </c>
      <c r="AC42" s="48">
        <v>2089.92</v>
      </c>
      <c r="AD42" s="46">
        <v>0</v>
      </c>
      <c r="AE42" s="49">
        <v>25000</v>
      </c>
      <c r="AF42" s="52">
        <v>331017</v>
      </c>
      <c r="AG42" s="49">
        <v>55000</v>
      </c>
      <c r="AH42" s="52">
        <v>36032.21</v>
      </c>
      <c r="AI42" s="52">
        <v>223456.58</v>
      </c>
      <c r="AJ42" s="52">
        <f t="shared" si="0"/>
        <v>173207.81999999998</v>
      </c>
      <c r="AK42" s="48">
        <v>877.78</v>
      </c>
      <c r="AL42" s="48">
        <v>146.30000000000001</v>
      </c>
      <c r="AM42" s="46">
        <v>0</v>
      </c>
      <c r="AN42" s="49">
        <v>1000</v>
      </c>
      <c r="AO42" s="48">
        <v>2024.08</v>
      </c>
      <c r="AP42" s="48">
        <v>2024.08</v>
      </c>
      <c r="AQ42" s="48">
        <v>7.31</v>
      </c>
      <c r="AR42" s="48">
        <v>182.87</v>
      </c>
    </row>
    <row r="43" spans="21:44" x14ac:dyDescent="0.35">
      <c r="U43" s="51">
        <v>0.2</v>
      </c>
      <c r="V43" s="51">
        <v>2</v>
      </c>
      <c r="W43" s="25">
        <v>12239</v>
      </c>
      <c r="X43" s="54">
        <f t="shared" si="1"/>
        <v>40154.199475065616</v>
      </c>
      <c r="Y43" s="24">
        <v>0</v>
      </c>
      <c r="Z43" s="55">
        <f t="shared" si="2"/>
        <v>0</v>
      </c>
      <c r="AA43" s="58">
        <v>3.3</v>
      </c>
      <c r="AB43" s="48">
        <v>19589.689999999999</v>
      </c>
      <c r="AC43" s="48">
        <v>2089.92</v>
      </c>
      <c r="AD43" s="46">
        <v>0</v>
      </c>
      <c r="AE43" s="49">
        <v>25000</v>
      </c>
      <c r="AF43" s="52">
        <v>367170</v>
      </c>
      <c r="AG43" s="49">
        <v>55000</v>
      </c>
      <c r="AH43" s="52">
        <v>39406.86</v>
      </c>
      <c r="AI43" s="52">
        <v>247862.05</v>
      </c>
      <c r="AJ43" s="52">
        <f t="shared" si="0"/>
        <v>181580.7</v>
      </c>
      <c r="AK43" s="48">
        <v>877.78</v>
      </c>
      <c r="AL43" s="48">
        <v>146.30000000000001</v>
      </c>
      <c r="AM43" s="46">
        <v>0</v>
      </c>
      <c r="AN43" s="49">
        <v>1000</v>
      </c>
      <c r="AO43" s="48">
        <v>2024.08</v>
      </c>
      <c r="AP43" s="48">
        <v>2024.08</v>
      </c>
      <c r="AQ43" s="48">
        <v>7.31</v>
      </c>
      <c r="AR43" s="48">
        <v>182.87</v>
      </c>
    </row>
    <row r="44" spans="21:44" x14ac:dyDescent="0.35">
      <c r="U44" s="51">
        <v>0.2</v>
      </c>
      <c r="V44" s="51">
        <v>5</v>
      </c>
      <c r="W44" s="25">
        <v>13843.2</v>
      </c>
      <c r="X44" s="54">
        <f t="shared" si="1"/>
        <v>45417.322834645667</v>
      </c>
      <c r="Y44" s="24">
        <v>4107.1000000000004</v>
      </c>
      <c r="Z44" s="55">
        <f t="shared" si="2"/>
        <v>13474.7375328084</v>
      </c>
      <c r="AA44" s="58">
        <v>3.3</v>
      </c>
      <c r="AB44" s="48">
        <v>19589.689999999999</v>
      </c>
      <c r="AC44" s="48">
        <v>2089.92</v>
      </c>
      <c r="AD44" s="46">
        <v>0</v>
      </c>
      <c r="AE44" s="49">
        <v>25000</v>
      </c>
      <c r="AF44" s="52">
        <v>415296</v>
      </c>
      <c r="AG44" s="49">
        <v>55000</v>
      </c>
      <c r="AH44" s="52">
        <v>43899.12</v>
      </c>
      <c r="AI44" s="52">
        <v>280350.02</v>
      </c>
      <c r="AJ44" s="52">
        <f t="shared" si="0"/>
        <v>192726.46999999997</v>
      </c>
      <c r="AK44" s="48">
        <v>877.78</v>
      </c>
      <c r="AL44" s="48">
        <v>146.30000000000001</v>
      </c>
      <c r="AM44" s="46">
        <v>0</v>
      </c>
      <c r="AN44" s="49">
        <v>1000</v>
      </c>
      <c r="AO44" s="48">
        <v>2024.08</v>
      </c>
      <c r="AP44" s="48">
        <v>2024.08</v>
      </c>
      <c r="AQ44" s="48">
        <v>7.31</v>
      </c>
      <c r="AR44" s="48">
        <v>182.87</v>
      </c>
    </row>
    <row r="45" spans="21:44" x14ac:dyDescent="0.35">
      <c r="U45" s="51">
        <v>0.2</v>
      </c>
      <c r="V45" s="51">
        <v>10</v>
      </c>
      <c r="W45" s="25">
        <v>15055.6</v>
      </c>
      <c r="X45" s="54">
        <f t="shared" si="1"/>
        <v>49395.013123359582</v>
      </c>
      <c r="Y45" s="24">
        <v>4750</v>
      </c>
      <c r="Z45" s="55">
        <f t="shared" si="2"/>
        <v>15583.989501312335</v>
      </c>
      <c r="AA45" s="58">
        <v>3.3</v>
      </c>
      <c r="AB45" s="48">
        <v>19589.689999999999</v>
      </c>
      <c r="AC45" s="48">
        <v>2089.92</v>
      </c>
      <c r="AD45" s="46">
        <v>0</v>
      </c>
      <c r="AE45" s="49">
        <v>25000</v>
      </c>
      <c r="AF45" s="52">
        <v>451668</v>
      </c>
      <c r="AG45" s="49">
        <v>55000</v>
      </c>
      <c r="AH45" s="52">
        <v>47294.239999999998</v>
      </c>
      <c r="AI45" s="52">
        <v>304903.33</v>
      </c>
      <c r="AJ45" s="52">
        <f t="shared" si="0"/>
        <v>201150.03999999998</v>
      </c>
      <c r="AK45" s="48">
        <v>877.78</v>
      </c>
      <c r="AL45" s="48">
        <v>146.30000000000001</v>
      </c>
      <c r="AM45" s="46">
        <v>0</v>
      </c>
      <c r="AN45" s="49">
        <v>1000</v>
      </c>
      <c r="AO45" s="48">
        <v>2024.08</v>
      </c>
      <c r="AP45" s="48">
        <v>2024.08</v>
      </c>
      <c r="AQ45" s="48">
        <v>7.31</v>
      </c>
      <c r="AR45" s="48">
        <v>182.87</v>
      </c>
    </row>
    <row r="46" spans="21:44" x14ac:dyDescent="0.35">
      <c r="U46" s="51">
        <v>0.5</v>
      </c>
      <c r="V46" s="51">
        <v>5.0000000000000001E-3</v>
      </c>
      <c r="W46" s="25">
        <v>1392.2</v>
      </c>
      <c r="X46" s="54">
        <f t="shared" si="1"/>
        <v>4567.58530183727</v>
      </c>
      <c r="Y46" s="24">
        <v>0</v>
      </c>
      <c r="Z46" s="55">
        <f t="shared" si="2"/>
        <v>0</v>
      </c>
      <c r="AA46" s="58">
        <v>2.2000000000000002</v>
      </c>
      <c r="AB46" s="48">
        <v>19589.689999999999</v>
      </c>
      <c r="AC46" s="48">
        <v>2089.92</v>
      </c>
      <c r="AD46" s="46">
        <v>0</v>
      </c>
      <c r="AE46" s="49">
        <v>25000</v>
      </c>
      <c r="AF46" s="52">
        <v>41769</v>
      </c>
      <c r="AG46" s="49">
        <v>55000</v>
      </c>
      <c r="AH46" s="52">
        <v>9032.77</v>
      </c>
      <c r="AI46" s="52">
        <v>28196.61</v>
      </c>
      <c r="AJ46" s="52">
        <f t="shared" si="0"/>
        <v>106219.23</v>
      </c>
      <c r="AK46" s="48">
        <v>877.78</v>
      </c>
      <c r="AL46" s="48">
        <v>146.30000000000001</v>
      </c>
      <c r="AM46" s="46">
        <v>0</v>
      </c>
      <c r="AN46" s="49">
        <v>1000</v>
      </c>
      <c r="AO46" s="48">
        <v>2024.08</v>
      </c>
      <c r="AP46" s="48">
        <v>2024.08</v>
      </c>
      <c r="AQ46" s="48">
        <v>7.31</v>
      </c>
      <c r="AR46" s="48">
        <v>182.87</v>
      </c>
    </row>
    <row r="47" spans="21:44" x14ac:dyDescent="0.35">
      <c r="U47" s="51">
        <v>0.5</v>
      </c>
      <c r="V47" s="51">
        <v>8.0000000000000002E-3</v>
      </c>
      <c r="W47" s="25">
        <v>1667.1</v>
      </c>
      <c r="X47" s="54">
        <f t="shared" si="1"/>
        <v>5469.4881889763774</v>
      </c>
      <c r="Y47" s="24">
        <v>0</v>
      </c>
      <c r="Z47" s="55">
        <f t="shared" si="2"/>
        <v>0</v>
      </c>
      <c r="AA47" s="58">
        <v>2.4</v>
      </c>
      <c r="AB47" s="48">
        <v>19589.689999999999</v>
      </c>
      <c r="AC47" s="48">
        <v>2089.92</v>
      </c>
      <c r="AD47" s="46">
        <v>0</v>
      </c>
      <c r="AE47" s="49">
        <v>25000</v>
      </c>
      <c r="AF47" s="52">
        <v>50013</v>
      </c>
      <c r="AG47" s="49">
        <v>55000</v>
      </c>
      <c r="AH47" s="52">
        <v>9802.2900000000009</v>
      </c>
      <c r="AI47" s="52">
        <v>33761.81</v>
      </c>
      <c r="AJ47" s="52">
        <f t="shared" si="0"/>
        <v>108128.50999999998</v>
      </c>
      <c r="AK47" s="48">
        <v>877.78</v>
      </c>
      <c r="AL47" s="48">
        <v>146.30000000000001</v>
      </c>
      <c r="AM47" s="46">
        <v>0</v>
      </c>
      <c r="AN47" s="49">
        <v>1000</v>
      </c>
      <c r="AO47" s="48">
        <v>2024.08</v>
      </c>
      <c r="AP47" s="48">
        <v>2024.08</v>
      </c>
      <c r="AQ47" s="48">
        <v>7.31</v>
      </c>
      <c r="AR47" s="48">
        <v>182.87</v>
      </c>
    </row>
    <row r="48" spans="21:44" x14ac:dyDescent="0.35">
      <c r="U48" s="51">
        <v>0.5</v>
      </c>
      <c r="V48" s="51">
        <v>0.01</v>
      </c>
      <c r="W48" s="25">
        <v>1799.3</v>
      </c>
      <c r="X48" s="54">
        <f t="shared" si="1"/>
        <v>5903.2152230971124</v>
      </c>
      <c r="Y48" s="24">
        <v>0</v>
      </c>
      <c r="Z48" s="55">
        <f t="shared" si="2"/>
        <v>0</v>
      </c>
      <c r="AA48" s="58">
        <v>2.5</v>
      </c>
      <c r="AB48" s="48">
        <v>19589.689999999999</v>
      </c>
      <c r="AC48" s="48">
        <v>2089.92</v>
      </c>
      <c r="AD48" s="46">
        <v>0</v>
      </c>
      <c r="AE48" s="49">
        <v>25000</v>
      </c>
      <c r="AF48" s="52">
        <v>53979</v>
      </c>
      <c r="AG48" s="49">
        <v>55000</v>
      </c>
      <c r="AH48" s="52">
        <v>10172.49</v>
      </c>
      <c r="AI48" s="52">
        <v>36439.1</v>
      </c>
      <c r="AJ48" s="52">
        <f t="shared" si="0"/>
        <v>109047.01999999999</v>
      </c>
      <c r="AK48" s="48">
        <v>877.78</v>
      </c>
      <c r="AL48" s="48">
        <v>146.30000000000001</v>
      </c>
      <c r="AM48" s="46">
        <v>0</v>
      </c>
      <c r="AN48" s="49">
        <v>1000</v>
      </c>
      <c r="AO48" s="48">
        <v>2024.08</v>
      </c>
      <c r="AP48" s="48">
        <v>2024.08</v>
      </c>
      <c r="AQ48" s="48">
        <v>7.31</v>
      </c>
      <c r="AR48" s="48">
        <v>182.87</v>
      </c>
    </row>
    <row r="49" spans="21:44" x14ac:dyDescent="0.35">
      <c r="U49" s="51">
        <v>0.5</v>
      </c>
      <c r="V49" s="51">
        <v>0.02</v>
      </c>
      <c r="W49" s="25">
        <v>2210.3000000000002</v>
      </c>
      <c r="X49" s="54">
        <f t="shared" si="1"/>
        <v>7251.6404199475064</v>
      </c>
      <c r="Y49" s="24">
        <v>0</v>
      </c>
      <c r="Z49" s="55">
        <f t="shared" si="2"/>
        <v>0</v>
      </c>
      <c r="AA49" s="58">
        <v>2.7</v>
      </c>
      <c r="AB49" s="48">
        <v>19589.689999999999</v>
      </c>
      <c r="AC49" s="48">
        <v>2089.92</v>
      </c>
      <c r="AD49" s="46">
        <v>0</v>
      </c>
      <c r="AE49" s="49">
        <v>25000</v>
      </c>
      <c r="AF49" s="52">
        <v>66309</v>
      </c>
      <c r="AG49" s="49">
        <v>55000</v>
      </c>
      <c r="AH49" s="52">
        <v>11323.42</v>
      </c>
      <c r="AI49" s="52">
        <v>44762.6</v>
      </c>
      <c r="AJ49" s="52">
        <f t="shared" si="0"/>
        <v>111902.58999999997</v>
      </c>
      <c r="AK49" s="48">
        <v>877.78</v>
      </c>
      <c r="AL49" s="48">
        <v>146.30000000000001</v>
      </c>
      <c r="AM49" s="46">
        <v>0</v>
      </c>
      <c r="AN49" s="49">
        <v>1000</v>
      </c>
      <c r="AO49" s="48">
        <v>2024.08</v>
      </c>
      <c r="AP49" s="48">
        <v>2024.08</v>
      </c>
      <c r="AQ49" s="48">
        <v>7.31</v>
      </c>
      <c r="AR49" s="48">
        <v>182.87</v>
      </c>
    </row>
    <row r="50" spans="21:44" x14ac:dyDescent="0.35">
      <c r="U50" s="51">
        <v>0.5</v>
      </c>
      <c r="V50" s="51">
        <v>0.05</v>
      </c>
      <c r="W50" s="25">
        <v>2762.1</v>
      </c>
      <c r="X50" s="54">
        <f t="shared" si="1"/>
        <v>9062.0078740157478</v>
      </c>
      <c r="Y50" s="24">
        <v>0</v>
      </c>
      <c r="Z50" s="55">
        <f t="shared" si="2"/>
        <v>0</v>
      </c>
      <c r="AA50" s="58">
        <v>2.9</v>
      </c>
      <c r="AB50" s="48">
        <v>19589.689999999999</v>
      </c>
      <c r="AC50" s="48">
        <v>2089.92</v>
      </c>
      <c r="AD50" s="46">
        <v>0</v>
      </c>
      <c r="AE50" s="49">
        <v>25000</v>
      </c>
      <c r="AF50" s="52">
        <v>82863</v>
      </c>
      <c r="AG50" s="49">
        <v>55000</v>
      </c>
      <c r="AH50" s="52">
        <v>12868.63</v>
      </c>
      <c r="AI50" s="52">
        <v>55937.56</v>
      </c>
      <c r="AJ50" s="52">
        <f t="shared" si="0"/>
        <v>115736.41999999998</v>
      </c>
      <c r="AK50" s="48">
        <v>877.78</v>
      </c>
      <c r="AL50" s="48">
        <v>146.30000000000001</v>
      </c>
      <c r="AM50" s="46">
        <v>0</v>
      </c>
      <c r="AN50" s="49">
        <v>1000</v>
      </c>
      <c r="AO50" s="48">
        <v>2024.08</v>
      </c>
      <c r="AP50" s="48">
        <v>2024.08</v>
      </c>
      <c r="AQ50" s="48">
        <v>7.31</v>
      </c>
      <c r="AR50" s="48">
        <v>182.87</v>
      </c>
    </row>
    <row r="51" spans="21:44" x14ac:dyDescent="0.35">
      <c r="U51" s="51">
        <v>0.5</v>
      </c>
      <c r="V51" s="51">
        <v>0.1</v>
      </c>
      <c r="W51" s="25">
        <v>3180.7</v>
      </c>
      <c r="X51" s="54">
        <f t="shared" si="1"/>
        <v>10435.36745406824</v>
      </c>
      <c r="Y51" s="24">
        <v>0</v>
      </c>
      <c r="Z51" s="55">
        <f t="shared" si="2"/>
        <v>0</v>
      </c>
      <c r="AA51" s="58">
        <v>3</v>
      </c>
      <c r="AB51" s="48">
        <v>19589.689999999999</v>
      </c>
      <c r="AC51" s="48">
        <v>2089.92</v>
      </c>
      <c r="AD51" s="46">
        <v>0</v>
      </c>
      <c r="AE51" s="49">
        <v>25000</v>
      </c>
      <c r="AF51" s="52">
        <v>95421</v>
      </c>
      <c r="AG51" s="49">
        <v>55000</v>
      </c>
      <c r="AH51" s="52">
        <v>14040.84</v>
      </c>
      <c r="AI51" s="52">
        <v>64414.97</v>
      </c>
      <c r="AJ51" s="52">
        <f t="shared" si="0"/>
        <v>118644.79999999999</v>
      </c>
      <c r="AK51" s="48">
        <v>877.78</v>
      </c>
      <c r="AL51" s="48">
        <v>146.30000000000001</v>
      </c>
      <c r="AM51" s="46">
        <v>0</v>
      </c>
      <c r="AN51" s="49">
        <v>1000</v>
      </c>
      <c r="AO51" s="48">
        <v>2024.08</v>
      </c>
      <c r="AP51" s="48">
        <v>2024.08</v>
      </c>
      <c r="AQ51" s="48">
        <v>7.31</v>
      </c>
      <c r="AR51" s="48">
        <v>182.87</v>
      </c>
    </row>
    <row r="52" spans="21:44" x14ac:dyDescent="0.35">
      <c r="U52" s="51">
        <v>0.5</v>
      </c>
      <c r="V52" s="51">
        <v>0.2</v>
      </c>
      <c r="W52" s="25">
        <v>3599</v>
      </c>
      <c r="X52" s="54">
        <f t="shared" si="1"/>
        <v>11807.742782152231</v>
      </c>
      <c r="Y52" s="24">
        <v>0</v>
      </c>
      <c r="Z52" s="55">
        <f t="shared" si="2"/>
        <v>0</v>
      </c>
      <c r="AA52" s="58">
        <v>3.1</v>
      </c>
      <c r="AB52" s="48">
        <v>19589.689999999999</v>
      </c>
      <c r="AC52" s="48">
        <v>2089.92</v>
      </c>
      <c r="AD52" s="46">
        <v>0</v>
      </c>
      <c r="AE52" s="49">
        <v>25000</v>
      </c>
      <c r="AF52" s="52">
        <v>107970</v>
      </c>
      <c r="AG52" s="49">
        <v>55000</v>
      </c>
      <c r="AH52" s="52">
        <v>15212.21</v>
      </c>
      <c r="AI52" s="52">
        <v>72886.31</v>
      </c>
      <c r="AJ52" s="52">
        <f t="shared" si="0"/>
        <v>121551.09</v>
      </c>
      <c r="AK52" s="48">
        <v>877.78</v>
      </c>
      <c r="AL52" s="48">
        <v>146.30000000000001</v>
      </c>
      <c r="AM52" s="46">
        <v>0</v>
      </c>
      <c r="AN52" s="49">
        <v>1000</v>
      </c>
      <c r="AO52" s="48">
        <v>2024.08</v>
      </c>
      <c r="AP52" s="48">
        <v>2024.08</v>
      </c>
      <c r="AQ52" s="48">
        <v>7.31</v>
      </c>
      <c r="AR52" s="48">
        <v>182.87</v>
      </c>
    </row>
    <row r="53" spans="21:44" x14ac:dyDescent="0.35">
      <c r="U53" s="51">
        <v>0.5</v>
      </c>
      <c r="V53" s="51">
        <v>0.5</v>
      </c>
      <c r="W53" s="25">
        <v>4136.2</v>
      </c>
      <c r="X53" s="54">
        <f t="shared" si="1"/>
        <v>13570.209973753279</v>
      </c>
      <c r="Y53" s="24">
        <v>0</v>
      </c>
      <c r="Z53" s="55">
        <f t="shared" si="2"/>
        <v>0</v>
      </c>
      <c r="AA53" s="58">
        <v>3.1</v>
      </c>
      <c r="AB53" s="48">
        <v>19589.689999999999</v>
      </c>
      <c r="AC53" s="48">
        <v>2089.92</v>
      </c>
      <c r="AD53" s="46">
        <v>0</v>
      </c>
      <c r="AE53" s="49">
        <v>25000</v>
      </c>
      <c r="AF53" s="52">
        <v>124086</v>
      </c>
      <c r="AG53" s="49">
        <v>55000</v>
      </c>
      <c r="AH53" s="52">
        <v>16716.53</v>
      </c>
      <c r="AI53" s="52">
        <v>83765.59</v>
      </c>
      <c r="AJ53" s="52">
        <f t="shared" si="0"/>
        <v>125283.48999999999</v>
      </c>
      <c r="AK53" s="48">
        <v>877.78</v>
      </c>
      <c r="AL53" s="48">
        <v>146.30000000000001</v>
      </c>
      <c r="AM53" s="46">
        <v>0</v>
      </c>
      <c r="AN53" s="49">
        <v>1000</v>
      </c>
      <c r="AO53" s="48">
        <v>2024.08</v>
      </c>
      <c r="AP53" s="48">
        <v>2024.08</v>
      </c>
      <c r="AQ53" s="48">
        <v>7.31</v>
      </c>
      <c r="AR53" s="48">
        <v>182.87</v>
      </c>
    </row>
    <row r="54" spans="21:44" x14ac:dyDescent="0.35">
      <c r="U54" s="51">
        <v>0.5</v>
      </c>
      <c r="V54" s="51">
        <v>1</v>
      </c>
      <c r="W54" s="25">
        <v>4621.3</v>
      </c>
      <c r="X54" s="54">
        <f t="shared" si="1"/>
        <v>15161.745406824148</v>
      </c>
      <c r="Y54" s="24">
        <v>1303</v>
      </c>
      <c r="Z54" s="55">
        <f t="shared" si="2"/>
        <v>4274.9343832020995</v>
      </c>
      <c r="AA54" s="58">
        <v>3.2</v>
      </c>
      <c r="AB54" s="48">
        <v>19589.689999999999</v>
      </c>
      <c r="AC54" s="48">
        <v>2089.92</v>
      </c>
      <c r="AD54" s="46">
        <v>0</v>
      </c>
      <c r="AE54" s="49">
        <v>25000</v>
      </c>
      <c r="AF54" s="52">
        <v>138639</v>
      </c>
      <c r="AG54" s="49">
        <v>55000</v>
      </c>
      <c r="AH54" s="52">
        <v>18074.96</v>
      </c>
      <c r="AI54" s="52">
        <v>93589.75</v>
      </c>
      <c r="AJ54" s="52">
        <f t="shared" si="0"/>
        <v>128653.9</v>
      </c>
      <c r="AK54" s="48">
        <v>877.78</v>
      </c>
      <c r="AL54" s="48">
        <v>146.30000000000001</v>
      </c>
      <c r="AM54" s="46">
        <v>0</v>
      </c>
      <c r="AN54" s="49">
        <v>1000</v>
      </c>
      <c r="AO54" s="48">
        <v>2024.08</v>
      </c>
      <c r="AP54" s="48">
        <v>2024.08</v>
      </c>
      <c r="AQ54" s="48">
        <v>7.31</v>
      </c>
      <c r="AR54" s="48">
        <v>182.87</v>
      </c>
    </row>
    <row r="55" spans="21:44" x14ac:dyDescent="0.35">
      <c r="U55" s="51">
        <v>0.5</v>
      </c>
      <c r="V55" s="51">
        <v>2</v>
      </c>
      <c r="W55" s="25">
        <v>5106.2</v>
      </c>
      <c r="X55" s="54">
        <f t="shared" si="1"/>
        <v>16752.624671916008</v>
      </c>
      <c r="Y55" s="24">
        <v>1560.2</v>
      </c>
      <c r="Z55" s="55">
        <f t="shared" si="2"/>
        <v>5118.7664041994749</v>
      </c>
      <c r="AA55" s="58">
        <v>3.2</v>
      </c>
      <c r="AB55" s="48">
        <v>19589.689999999999</v>
      </c>
      <c r="AC55" s="48">
        <v>2089.92</v>
      </c>
      <c r="AD55" s="46">
        <v>0</v>
      </c>
      <c r="AE55" s="49">
        <v>25000</v>
      </c>
      <c r="AF55" s="52">
        <v>153186</v>
      </c>
      <c r="AG55" s="49">
        <v>55000</v>
      </c>
      <c r="AH55" s="52">
        <v>19432.830000000002</v>
      </c>
      <c r="AI55" s="52">
        <v>103409.85</v>
      </c>
      <c r="AJ55" s="52">
        <f t="shared" si="0"/>
        <v>132022.92999999996</v>
      </c>
      <c r="AK55" s="48">
        <v>877.78</v>
      </c>
      <c r="AL55" s="48">
        <v>146.30000000000001</v>
      </c>
      <c r="AM55" s="46">
        <v>0</v>
      </c>
      <c r="AN55" s="49">
        <v>1000</v>
      </c>
      <c r="AO55" s="48">
        <v>2024.08</v>
      </c>
      <c r="AP55" s="48">
        <v>2024.08</v>
      </c>
      <c r="AQ55" s="48">
        <v>7.31</v>
      </c>
      <c r="AR55" s="48">
        <v>182.87</v>
      </c>
    </row>
    <row r="56" spans="21:44" x14ac:dyDescent="0.35">
      <c r="U56" s="51">
        <v>0.5</v>
      </c>
      <c r="V56" s="51">
        <v>5</v>
      </c>
      <c r="W56" s="25">
        <v>5747.5</v>
      </c>
      <c r="X56" s="54">
        <f t="shared" si="1"/>
        <v>18856.627296587925</v>
      </c>
      <c r="Y56" s="24">
        <v>1911.6</v>
      </c>
      <c r="Z56" s="55">
        <f t="shared" si="2"/>
        <v>6271.6535433070858</v>
      </c>
      <c r="AA56" s="58">
        <v>3.2</v>
      </c>
      <c r="AB56" s="48">
        <v>19589.689999999999</v>
      </c>
      <c r="AC56" s="48">
        <v>2089.92</v>
      </c>
      <c r="AD56" s="46">
        <v>0</v>
      </c>
      <c r="AE56" s="49">
        <v>25000</v>
      </c>
      <c r="AF56" s="52">
        <v>172425</v>
      </c>
      <c r="AG56" s="49">
        <v>55000</v>
      </c>
      <c r="AH56" s="52">
        <v>21228.67</v>
      </c>
      <c r="AI56" s="52">
        <v>116397.35</v>
      </c>
      <c r="AJ56" s="52">
        <f t="shared" si="0"/>
        <v>136478.59</v>
      </c>
      <c r="AK56" s="48">
        <v>877.78</v>
      </c>
      <c r="AL56" s="48">
        <v>146.30000000000001</v>
      </c>
      <c r="AM56" s="46">
        <v>0</v>
      </c>
      <c r="AN56" s="49">
        <v>1000</v>
      </c>
      <c r="AO56" s="48">
        <v>2024.08</v>
      </c>
      <c r="AP56" s="48">
        <v>2024.08</v>
      </c>
      <c r="AQ56" s="48">
        <v>7.31</v>
      </c>
      <c r="AR56" s="48">
        <v>182.87</v>
      </c>
    </row>
    <row r="57" spans="21:44" x14ac:dyDescent="0.35">
      <c r="U57" s="51">
        <v>0.5</v>
      </c>
      <c r="V57" s="51">
        <v>10</v>
      </c>
      <c r="W57" s="25">
        <v>6232.5</v>
      </c>
      <c r="X57" s="54">
        <f t="shared" si="1"/>
        <v>20447.834645669289</v>
      </c>
      <c r="Y57" s="24">
        <v>2169.6999999999998</v>
      </c>
      <c r="Z57" s="55">
        <f t="shared" si="2"/>
        <v>7118.4383202099725</v>
      </c>
      <c r="AA57" s="58">
        <v>3.2</v>
      </c>
      <c r="AB57" s="48">
        <v>19589.689999999999</v>
      </c>
      <c r="AC57" s="48">
        <v>2089.92</v>
      </c>
      <c r="AD57" s="46">
        <v>0</v>
      </c>
      <c r="AE57" s="49">
        <v>25000</v>
      </c>
      <c r="AF57" s="52">
        <v>186975</v>
      </c>
      <c r="AG57" s="49">
        <v>55000</v>
      </c>
      <c r="AH57" s="52">
        <v>22586.82</v>
      </c>
      <c r="AI57" s="52">
        <v>126219.48</v>
      </c>
      <c r="AJ57" s="52">
        <f t="shared" si="0"/>
        <v>139848.31</v>
      </c>
      <c r="AK57" s="48">
        <v>877.78</v>
      </c>
      <c r="AL57" s="48">
        <v>146.30000000000001</v>
      </c>
      <c r="AM57" s="46">
        <v>0</v>
      </c>
      <c r="AN57" s="49">
        <v>1000</v>
      </c>
      <c r="AO57" s="48">
        <v>2024.08</v>
      </c>
      <c r="AP57" s="48">
        <v>2024.08</v>
      </c>
      <c r="AQ57" s="48">
        <v>7.31</v>
      </c>
      <c r="AR57" s="48">
        <v>182.87</v>
      </c>
    </row>
    <row r="58" spans="21:44" x14ac:dyDescent="0.35">
      <c r="U58" s="51">
        <v>1</v>
      </c>
      <c r="V58" s="51">
        <v>5.0000000000000001E-3</v>
      </c>
      <c r="W58" s="25">
        <v>870.9</v>
      </c>
      <c r="X58" s="54">
        <f t="shared" si="1"/>
        <v>2857.2834645669291</v>
      </c>
      <c r="Y58" s="24">
        <v>0</v>
      </c>
      <c r="Z58" s="55">
        <f t="shared" si="2"/>
        <v>0</v>
      </c>
      <c r="AA58" s="58">
        <v>1.8</v>
      </c>
      <c r="AB58" s="48">
        <v>19589.689999999999</v>
      </c>
      <c r="AC58" s="48">
        <v>2089.92</v>
      </c>
      <c r="AD58" s="46">
        <v>0</v>
      </c>
      <c r="AE58" s="49">
        <v>25000</v>
      </c>
      <c r="AF58" s="52">
        <v>26127</v>
      </c>
      <c r="AG58" s="49">
        <v>55000</v>
      </c>
      <c r="AH58" s="52">
        <v>7572.69</v>
      </c>
      <c r="AI58" s="52">
        <v>17637.310000000001</v>
      </c>
      <c r="AJ58" s="52">
        <f t="shared" si="0"/>
        <v>102596.61</v>
      </c>
      <c r="AK58" s="48">
        <v>877.78</v>
      </c>
      <c r="AL58" s="48">
        <v>146.30000000000001</v>
      </c>
      <c r="AM58" s="46">
        <v>0</v>
      </c>
      <c r="AN58" s="49">
        <v>1000</v>
      </c>
      <c r="AO58" s="48">
        <v>2024.08</v>
      </c>
      <c r="AP58" s="48">
        <v>2024.08</v>
      </c>
      <c r="AQ58" s="48">
        <v>7.31</v>
      </c>
      <c r="AR58" s="48">
        <v>182.87</v>
      </c>
    </row>
    <row r="59" spans="21:44" x14ac:dyDescent="0.35">
      <c r="U59" s="51">
        <v>1</v>
      </c>
      <c r="V59" s="51">
        <v>8.0000000000000002E-3</v>
      </c>
      <c r="W59" s="25">
        <v>1008</v>
      </c>
      <c r="X59" s="54">
        <f t="shared" si="1"/>
        <v>3307.0866141732281</v>
      </c>
      <c r="Y59" s="24">
        <v>204</v>
      </c>
      <c r="Z59" s="55">
        <f t="shared" si="2"/>
        <v>669.2913385826771</v>
      </c>
      <c r="AA59" s="58">
        <v>2</v>
      </c>
      <c r="AB59" s="48">
        <v>19589.689999999999</v>
      </c>
      <c r="AC59" s="48">
        <v>2089.92</v>
      </c>
      <c r="AD59" s="46">
        <v>0</v>
      </c>
      <c r="AE59" s="49">
        <v>25000</v>
      </c>
      <c r="AF59" s="52">
        <v>30240</v>
      </c>
      <c r="AG59" s="49">
        <v>55000</v>
      </c>
      <c r="AH59" s="52">
        <v>7956.61</v>
      </c>
      <c r="AI59" s="52">
        <v>20413.84</v>
      </c>
      <c r="AJ59" s="52">
        <f t="shared" si="0"/>
        <v>103549.15999999999</v>
      </c>
      <c r="AK59" s="48">
        <v>877.78</v>
      </c>
      <c r="AL59" s="48">
        <v>146.30000000000001</v>
      </c>
      <c r="AM59" s="46">
        <v>0</v>
      </c>
      <c r="AN59" s="49">
        <v>1000</v>
      </c>
      <c r="AO59" s="48">
        <v>2024.08</v>
      </c>
      <c r="AP59" s="48">
        <v>2024.08</v>
      </c>
      <c r="AQ59" s="48">
        <v>7.31</v>
      </c>
      <c r="AR59" s="48">
        <v>182.87</v>
      </c>
    </row>
    <row r="60" spans="21:44" x14ac:dyDescent="0.35">
      <c r="U60" s="51">
        <v>1</v>
      </c>
      <c r="V60" s="51">
        <v>0.01</v>
      </c>
      <c r="W60" s="25">
        <v>1073.9000000000001</v>
      </c>
      <c r="X60" s="54">
        <f t="shared" si="1"/>
        <v>3523.2939632545931</v>
      </c>
      <c r="Y60" s="24">
        <v>236.8</v>
      </c>
      <c r="Z60" s="55">
        <f t="shared" si="2"/>
        <v>776.90288713910763</v>
      </c>
      <c r="AA60" s="58">
        <v>2.1</v>
      </c>
      <c r="AB60" s="48">
        <v>19589.689999999999</v>
      </c>
      <c r="AC60" s="48">
        <v>2089.92</v>
      </c>
      <c r="AD60" s="46">
        <v>0</v>
      </c>
      <c r="AE60" s="49">
        <v>25000</v>
      </c>
      <c r="AF60" s="52">
        <v>32217</v>
      </c>
      <c r="AG60" s="49">
        <v>55000</v>
      </c>
      <c r="AH60" s="52">
        <v>8141.15</v>
      </c>
      <c r="AI60" s="52">
        <v>21748.43</v>
      </c>
      <c r="AJ60" s="52">
        <f t="shared" si="0"/>
        <v>104007.03</v>
      </c>
      <c r="AK60" s="48">
        <v>877.78</v>
      </c>
      <c r="AL60" s="48">
        <v>146.30000000000001</v>
      </c>
      <c r="AM60" s="46">
        <v>0</v>
      </c>
      <c r="AN60" s="49">
        <v>1000</v>
      </c>
      <c r="AO60" s="48">
        <v>2024.08</v>
      </c>
      <c r="AP60" s="48">
        <v>2024.08</v>
      </c>
      <c r="AQ60" s="48">
        <v>7.31</v>
      </c>
      <c r="AR60" s="48">
        <v>182.87</v>
      </c>
    </row>
    <row r="61" spans="21:44" x14ac:dyDescent="0.35">
      <c r="U61" s="51">
        <v>1</v>
      </c>
      <c r="V61" s="51">
        <v>0.02</v>
      </c>
      <c r="W61" s="25">
        <v>1280.5</v>
      </c>
      <c r="X61" s="54">
        <f t="shared" si="1"/>
        <v>4201.1154855643044</v>
      </c>
      <c r="Y61" s="24">
        <v>331.9</v>
      </c>
      <c r="Z61" s="55">
        <f t="shared" si="2"/>
        <v>1088.9107611548554</v>
      </c>
      <c r="AA61" s="58">
        <v>2.2999999999999998</v>
      </c>
      <c r="AB61" s="48">
        <v>19589.689999999999</v>
      </c>
      <c r="AC61" s="48">
        <v>2089.92</v>
      </c>
      <c r="AD61" s="46">
        <v>0</v>
      </c>
      <c r="AE61" s="49">
        <v>25000</v>
      </c>
      <c r="AF61" s="52">
        <v>38415</v>
      </c>
      <c r="AG61" s="49">
        <v>55000</v>
      </c>
      <c r="AH61" s="52">
        <v>8719.69</v>
      </c>
      <c r="AI61" s="52">
        <v>25932.46</v>
      </c>
      <c r="AJ61" s="52">
        <f t="shared" si="0"/>
        <v>105442.45999999999</v>
      </c>
      <c r="AK61" s="48">
        <v>877.78</v>
      </c>
      <c r="AL61" s="48">
        <v>146.30000000000001</v>
      </c>
      <c r="AM61" s="46">
        <v>0</v>
      </c>
      <c r="AN61" s="49">
        <v>1000</v>
      </c>
      <c r="AO61" s="48">
        <v>2024.08</v>
      </c>
      <c r="AP61" s="48">
        <v>2024.08</v>
      </c>
      <c r="AQ61" s="48">
        <v>7.31</v>
      </c>
      <c r="AR61" s="48">
        <v>182.87</v>
      </c>
    </row>
    <row r="62" spans="21:44" x14ac:dyDescent="0.35">
      <c r="U62" s="51">
        <v>1</v>
      </c>
      <c r="V62" s="51">
        <v>0.05</v>
      </c>
      <c r="W62" s="25">
        <v>1555.8</v>
      </c>
      <c r="X62" s="54">
        <f t="shared" si="1"/>
        <v>5104.3307086614168</v>
      </c>
      <c r="Y62" s="24">
        <v>453.5</v>
      </c>
      <c r="Z62" s="55">
        <f t="shared" si="2"/>
        <v>1487.8608923884515</v>
      </c>
      <c r="AA62" s="58">
        <v>2.5</v>
      </c>
      <c r="AB62" s="48">
        <v>19589.689999999999</v>
      </c>
      <c r="AC62" s="48">
        <v>2089.92</v>
      </c>
      <c r="AD62" s="46">
        <v>0</v>
      </c>
      <c r="AE62" s="49">
        <v>25000</v>
      </c>
      <c r="AF62" s="52">
        <v>46674</v>
      </c>
      <c r="AG62" s="49">
        <v>55000</v>
      </c>
      <c r="AH62" s="52">
        <v>9490.6200000000008</v>
      </c>
      <c r="AI62" s="52">
        <v>31507.78</v>
      </c>
      <c r="AJ62" s="52">
        <f t="shared" si="0"/>
        <v>107355.20999999999</v>
      </c>
      <c r="AK62" s="48">
        <v>877.78</v>
      </c>
      <c r="AL62" s="48">
        <v>146.30000000000001</v>
      </c>
      <c r="AM62" s="46">
        <v>0</v>
      </c>
      <c r="AN62" s="49">
        <v>1000</v>
      </c>
      <c r="AO62" s="48">
        <v>2024.08</v>
      </c>
      <c r="AP62" s="48">
        <v>2024.08</v>
      </c>
      <c r="AQ62" s="48">
        <v>7.31</v>
      </c>
      <c r="AR62" s="48">
        <v>182.87</v>
      </c>
    </row>
    <row r="63" spans="21:44" x14ac:dyDescent="0.35">
      <c r="U63" s="51">
        <v>1</v>
      </c>
      <c r="V63" s="51">
        <v>0.1</v>
      </c>
      <c r="W63" s="25">
        <v>1765</v>
      </c>
      <c r="X63" s="54">
        <f t="shared" si="1"/>
        <v>5790.6824146981626</v>
      </c>
      <c r="Y63" s="24">
        <v>544</v>
      </c>
      <c r="Z63" s="55">
        <f t="shared" si="2"/>
        <v>1784.7769028871389</v>
      </c>
      <c r="AA63" s="58">
        <v>2.7</v>
      </c>
      <c r="AB63" s="48">
        <v>19589.689999999999</v>
      </c>
      <c r="AC63" s="48">
        <v>2089.92</v>
      </c>
      <c r="AD63" s="46">
        <v>0</v>
      </c>
      <c r="AE63" s="49">
        <v>25000</v>
      </c>
      <c r="AF63" s="52">
        <v>52950</v>
      </c>
      <c r="AG63" s="49">
        <v>55000</v>
      </c>
      <c r="AH63" s="52">
        <v>10076.44</v>
      </c>
      <c r="AI63" s="52">
        <v>35744.47</v>
      </c>
      <c r="AJ63" s="52">
        <f t="shared" si="0"/>
        <v>108808.69999999998</v>
      </c>
      <c r="AK63" s="48">
        <v>877.78</v>
      </c>
      <c r="AL63" s="48">
        <v>146.30000000000001</v>
      </c>
      <c r="AM63" s="46">
        <v>0</v>
      </c>
      <c r="AN63" s="49">
        <v>1000</v>
      </c>
      <c r="AO63" s="48">
        <v>2024.08</v>
      </c>
      <c r="AP63" s="48">
        <v>2024.08</v>
      </c>
      <c r="AQ63" s="48">
        <v>7.31</v>
      </c>
      <c r="AR63" s="48">
        <v>182.87</v>
      </c>
    </row>
    <row r="64" spans="21:44" x14ac:dyDescent="0.35">
      <c r="U64" s="51">
        <v>1</v>
      </c>
      <c r="V64" s="51">
        <v>0.2</v>
      </c>
      <c r="W64" s="25">
        <v>1974.6</v>
      </c>
      <c r="X64" s="54">
        <f t="shared" si="1"/>
        <v>6478.3464566929124</v>
      </c>
      <c r="Y64" s="24">
        <v>633.79999999999995</v>
      </c>
      <c r="Z64" s="55">
        <f t="shared" si="2"/>
        <v>2079.3963254593173</v>
      </c>
      <c r="AA64" s="58">
        <v>2.8</v>
      </c>
      <c r="AB64" s="48">
        <v>19589.689999999999</v>
      </c>
      <c r="AC64" s="48">
        <v>2089.92</v>
      </c>
      <c r="AD64" s="46">
        <v>0</v>
      </c>
      <c r="AE64" s="49">
        <v>25000</v>
      </c>
      <c r="AF64" s="52">
        <v>59238</v>
      </c>
      <c r="AG64" s="49">
        <v>55000</v>
      </c>
      <c r="AH64" s="52">
        <v>10663.39</v>
      </c>
      <c r="AI64" s="52">
        <v>39989.25</v>
      </c>
      <c r="AJ64" s="52">
        <f t="shared" si="0"/>
        <v>110264.96999999997</v>
      </c>
      <c r="AK64" s="48">
        <v>877.78</v>
      </c>
      <c r="AL64" s="48">
        <v>146.30000000000001</v>
      </c>
      <c r="AM64" s="46">
        <v>0</v>
      </c>
      <c r="AN64" s="49">
        <v>1000</v>
      </c>
      <c r="AO64" s="48">
        <v>2024.08</v>
      </c>
      <c r="AP64" s="48">
        <v>2024.08</v>
      </c>
      <c r="AQ64" s="48">
        <v>7.31</v>
      </c>
      <c r="AR64" s="48">
        <v>182.87</v>
      </c>
    </row>
    <row r="65" spans="21:44" x14ac:dyDescent="0.35">
      <c r="U65" s="51">
        <v>1</v>
      </c>
      <c r="V65" s="51">
        <v>0.5</v>
      </c>
      <c r="W65" s="25">
        <v>2243.3000000000002</v>
      </c>
      <c r="X65" s="54">
        <f t="shared" si="1"/>
        <v>7359.9081364829399</v>
      </c>
      <c r="Y65" s="24">
        <v>741.4</v>
      </c>
      <c r="Z65" s="55">
        <f t="shared" si="2"/>
        <v>2432.4146981627296</v>
      </c>
      <c r="AA65" s="58">
        <v>2.9</v>
      </c>
      <c r="AB65" s="48">
        <v>19589.689999999999</v>
      </c>
      <c r="AC65" s="48">
        <v>2089.92</v>
      </c>
      <c r="AD65" s="46">
        <v>0</v>
      </c>
      <c r="AE65" s="49">
        <v>25000</v>
      </c>
      <c r="AF65" s="52">
        <v>67299</v>
      </c>
      <c r="AG65" s="49">
        <v>55000</v>
      </c>
      <c r="AH65" s="52">
        <v>11415.83</v>
      </c>
      <c r="AI65" s="52">
        <v>45430.91</v>
      </c>
      <c r="AJ65" s="52">
        <f t="shared" si="0"/>
        <v>112131.87</v>
      </c>
      <c r="AK65" s="48">
        <v>877.78</v>
      </c>
      <c r="AL65" s="48">
        <v>146.30000000000001</v>
      </c>
      <c r="AM65" s="46">
        <v>0</v>
      </c>
      <c r="AN65" s="49">
        <v>1000</v>
      </c>
      <c r="AO65" s="48">
        <v>2024.08</v>
      </c>
      <c r="AP65" s="48">
        <v>2024.08</v>
      </c>
      <c r="AQ65" s="48">
        <v>7.31</v>
      </c>
      <c r="AR65" s="48">
        <v>182.87</v>
      </c>
    </row>
    <row r="66" spans="21:44" x14ac:dyDescent="0.35">
      <c r="U66" s="51">
        <v>1</v>
      </c>
      <c r="V66" s="51">
        <v>1</v>
      </c>
      <c r="W66" s="25">
        <v>2485.6999999999998</v>
      </c>
      <c r="X66" s="54">
        <f t="shared" si="1"/>
        <v>8155.1837270341193</v>
      </c>
      <c r="Y66" s="24">
        <v>870.8</v>
      </c>
      <c r="Z66" s="55">
        <f t="shared" si="2"/>
        <v>2856.9553805774276</v>
      </c>
      <c r="AA66" s="58">
        <v>2.9</v>
      </c>
      <c r="AB66" s="48">
        <v>19589.689999999999</v>
      </c>
      <c r="AC66" s="48">
        <v>2089.92</v>
      </c>
      <c r="AD66" s="46">
        <v>0</v>
      </c>
      <c r="AE66" s="49">
        <v>25000</v>
      </c>
      <c r="AF66" s="52">
        <v>74571</v>
      </c>
      <c r="AG66" s="49">
        <v>55000</v>
      </c>
      <c r="AH66" s="52">
        <v>12094.62</v>
      </c>
      <c r="AI66" s="52">
        <v>50339.95</v>
      </c>
      <c r="AJ66" s="52">
        <f t="shared" si="0"/>
        <v>113816.04</v>
      </c>
      <c r="AK66" s="48">
        <v>877.78</v>
      </c>
      <c r="AL66" s="48">
        <v>146.30000000000001</v>
      </c>
      <c r="AM66" s="46">
        <v>0</v>
      </c>
      <c r="AN66" s="49">
        <v>1000</v>
      </c>
      <c r="AO66" s="48">
        <v>2024.08</v>
      </c>
      <c r="AP66" s="48">
        <v>2024.08</v>
      </c>
      <c r="AQ66" s="48">
        <v>7.31</v>
      </c>
      <c r="AR66" s="48">
        <v>182.87</v>
      </c>
    </row>
    <row r="67" spans="21:44" x14ac:dyDescent="0.35">
      <c r="U67" s="51">
        <v>1</v>
      </c>
      <c r="V67" s="51">
        <v>2</v>
      </c>
      <c r="W67" s="25">
        <v>2728.1</v>
      </c>
      <c r="X67" s="54">
        <f t="shared" si="1"/>
        <v>8950.4593175853006</v>
      </c>
      <c r="Y67" s="24">
        <v>1000.3</v>
      </c>
      <c r="Z67" s="55">
        <f t="shared" si="2"/>
        <v>3281.8241469816271</v>
      </c>
      <c r="AA67" s="58">
        <v>3</v>
      </c>
      <c r="AB67" s="48">
        <v>19589.689999999999</v>
      </c>
      <c r="AC67" s="48">
        <v>2089.92</v>
      </c>
      <c r="AD67" s="46">
        <v>0</v>
      </c>
      <c r="AE67" s="49">
        <v>25000</v>
      </c>
      <c r="AF67" s="52">
        <v>81843</v>
      </c>
      <c r="AG67" s="49">
        <v>55000</v>
      </c>
      <c r="AH67" s="52">
        <v>12773.42</v>
      </c>
      <c r="AI67" s="52">
        <v>55249</v>
      </c>
      <c r="AJ67" s="52">
        <f t="shared" si="0"/>
        <v>115500.18999999997</v>
      </c>
      <c r="AK67" s="48">
        <v>877.78</v>
      </c>
      <c r="AL67" s="48">
        <v>146.30000000000001</v>
      </c>
      <c r="AM67" s="46">
        <v>0</v>
      </c>
      <c r="AN67" s="49">
        <v>1000</v>
      </c>
      <c r="AO67" s="48">
        <v>2024.08</v>
      </c>
      <c r="AP67" s="48">
        <v>2024.08</v>
      </c>
      <c r="AQ67" s="48">
        <v>7.31</v>
      </c>
      <c r="AR67" s="48">
        <v>182.87</v>
      </c>
    </row>
    <row r="68" spans="21:44" x14ac:dyDescent="0.35">
      <c r="U68" s="51">
        <v>1</v>
      </c>
      <c r="V68" s="51">
        <v>5</v>
      </c>
      <c r="W68" s="25">
        <v>3048.7</v>
      </c>
      <c r="X68" s="54">
        <f t="shared" si="1"/>
        <v>10002.296587926508</v>
      </c>
      <c r="Y68" s="24">
        <v>1171.5</v>
      </c>
      <c r="Z68" s="55">
        <f t="shared" si="2"/>
        <v>3843.5039370078739</v>
      </c>
      <c r="AA68" s="58">
        <v>3</v>
      </c>
      <c r="AB68" s="48">
        <v>19589.689999999999</v>
      </c>
      <c r="AC68" s="48">
        <v>2089.92</v>
      </c>
      <c r="AD68" s="46">
        <v>0</v>
      </c>
      <c r="AE68" s="49">
        <v>25000</v>
      </c>
      <c r="AF68" s="52">
        <v>91461</v>
      </c>
      <c r="AG68" s="49">
        <v>55000</v>
      </c>
      <c r="AH68" s="52">
        <v>13671.2</v>
      </c>
      <c r="AI68" s="52">
        <v>61741.73</v>
      </c>
      <c r="AJ68" s="52">
        <f t="shared" si="0"/>
        <v>117727.67999999996</v>
      </c>
      <c r="AK68" s="48">
        <v>877.78</v>
      </c>
      <c r="AL68" s="48">
        <v>146.30000000000001</v>
      </c>
      <c r="AM68" s="46">
        <v>0</v>
      </c>
      <c r="AN68" s="49">
        <v>1000</v>
      </c>
      <c r="AO68" s="48">
        <v>2024.08</v>
      </c>
      <c r="AP68" s="48">
        <v>2024.08</v>
      </c>
      <c r="AQ68" s="48">
        <v>7.31</v>
      </c>
      <c r="AR68" s="48">
        <v>182.87</v>
      </c>
    </row>
    <row r="69" spans="21:44" x14ac:dyDescent="0.35">
      <c r="U69" s="51">
        <v>1</v>
      </c>
      <c r="V69" s="51">
        <v>10</v>
      </c>
      <c r="W69" s="25">
        <v>3291.2</v>
      </c>
      <c r="X69" s="54">
        <f t="shared" si="1"/>
        <v>10797.90026246719</v>
      </c>
      <c r="Y69" s="24">
        <v>1301</v>
      </c>
      <c r="Z69" s="55">
        <f t="shared" si="2"/>
        <v>4268.372703412073</v>
      </c>
      <c r="AA69" s="58">
        <v>3</v>
      </c>
      <c r="AB69" s="48">
        <v>19589.689999999999</v>
      </c>
      <c r="AC69" s="48">
        <v>2089.92</v>
      </c>
      <c r="AD69" s="46">
        <v>0</v>
      </c>
      <c r="AE69" s="49">
        <v>25000</v>
      </c>
      <c r="AF69" s="52">
        <v>98736</v>
      </c>
      <c r="AG69" s="49">
        <v>55000</v>
      </c>
      <c r="AH69" s="52">
        <v>14350.27</v>
      </c>
      <c r="AI69" s="52">
        <v>66652.800000000003</v>
      </c>
      <c r="AJ69" s="52">
        <f t="shared" si="0"/>
        <v>119412.54</v>
      </c>
      <c r="AK69" s="48">
        <v>877.78</v>
      </c>
      <c r="AL69" s="48">
        <v>146.30000000000001</v>
      </c>
      <c r="AM69" s="46">
        <v>0</v>
      </c>
      <c r="AN69" s="49">
        <v>1000</v>
      </c>
      <c r="AO69" s="48">
        <v>2024.08</v>
      </c>
      <c r="AP69" s="48">
        <v>2024.08</v>
      </c>
      <c r="AQ69" s="48">
        <v>7.31</v>
      </c>
      <c r="AR69" s="48">
        <v>182.87</v>
      </c>
    </row>
    <row r="70" spans="21:44" x14ac:dyDescent="0.35">
      <c r="U70" s="51">
        <v>2</v>
      </c>
      <c r="V70" s="51">
        <v>5.0000000000000001E-3</v>
      </c>
      <c r="W70" s="25">
        <v>610.4</v>
      </c>
      <c r="X70" s="54">
        <f t="shared" si="1"/>
        <v>2002.6246719160104</v>
      </c>
      <c r="Y70" s="24">
        <v>287.7</v>
      </c>
      <c r="Z70" s="55">
        <f t="shared" si="2"/>
        <v>943.8976377952755</v>
      </c>
      <c r="AA70" s="58">
        <v>1.3</v>
      </c>
      <c r="AB70" s="48">
        <v>19589.689999999999</v>
      </c>
      <c r="AC70" s="48">
        <v>2089.92</v>
      </c>
      <c r="AD70" s="46">
        <v>0</v>
      </c>
      <c r="AE70" s="49">
        <v>25000</v>
      </c>
      <c r="AF70" s="52">
        <v>18312</v>
      </c>
      <c r="AG70" s="49">
        <v>55000</v>
      </c>
      <c r="AH70" s="52">
        <v>6843.2</v>
      </c>
      <c r="AI70" s="52">
        <v>12361.71</v>
      </c>
      <c r="AJ70" s="52">
        <f t="shared" si="0"/>
        <v>100786.70000000001</v>
      </c>
      <c r="AK70" s="48">
        <v>877.78</v>
      </c>
      <c r="AL70" s="48">
        <v>146.30000000000001</v>
      </c>
      <c r="AM70" s="46">
        <v>0</v>
      </c>
      <c r="AN70" s="49">
        <v>1000</v>
      </c>
      <c r="AO70" s="48">
        <v>2024.08</v>
      </c>
      <c r="AP70" s="48">
        <v>2024.08</v>
      </c>
      <c r="AQ70" s="48">
        <v>7.31</v>
      </c>
      <c r="AR70" s="48">
        <v>182.87</v>
      </c>
    </row>
    <row r="71" spans="21:44" x14ac:dyDescent="0.35">
      <c r="U71" s="51">
        <v>2</v>
      </c>
      <c r="V71" s="51">
        <v>8.0000000000000002E-3</v>
      </c>
      <c r="W71" s="25">
        <v>679</v>
      </c>
      <c r="X71" s="54">
        <f t="shared" si="1"/>
        <v>2227.6902887139108</v>
      </c>
      <c r="Y71" s="24">
        <v>323</v>
      </c>
      <c r="Z71" s="55">
        <f t="shared" si="2"/>
        <v>1059.7112860892387</v>
      </c>
      <c r="AA71" s="58">
        <v>1.5</v>
      </c>
      <c r="AB71" s="48">
        <v>19589.689999999999</v>
      </c>
      <c r="AC71" s="48">
        <v>2089.92</v>
      </c>
      <c r="AD71" s="46">
        <v>0</v>
      </c>
      <c r="AE71" s="49">
        <v>25000</v>
      </c>
      <c r="AF71" s="52">
        <v>20370</v>
      </c>
      <c r="AG71" s="49">
        <v>55000</v>
      </c>
      <c r="AH71" s="52">
        <v>7035.31</v>
      </c>
      <c r="AI71" s="52">
        <v>13750.99</v>
      </c>
      <c r="AJ71" s="52">
        <f t="shared" si="0"/>
        <v>101263.31</v>
      </c>
      <c r="AK71" s="48">
        <v>877.78</v>
      </c>
      <c r="AL71" s="48">
        <v>146.30000000000001</v>
      </c>
      <c r="AM71" s="46">
        <v>0</v>
      </c>
      <c r="AN71" s="49">
        <v>1000</v>
      </c>
      <c r="AO71" s="48">
        <v>2024.08</v>
      </c>
      <c r="AP71" s="48">
        <v>2024.08</v>
      </c>
      <c r="AQ71" s="48">
        <v>7.31</v>
      </c>
      <c r="AR71" s="48">
        <v>182.87</v>
      </c>
    </row>
    <row r="72" spans="21:44" x14ac:dyDescent="0.35">
      <c r="U72" s="51">
        <v>2</v>
      </c>
      <c r="V72" s="51">
        <v>0.01</v>
      </c>
      <c r="W72" s="25">
        <v>711.9</v>
      </c>
      <c r="X72" s="54">
        <f t="shared" si="1"/>
        <v>2335.6299212598424</v>
      </c>
      <c r="Y72" s="24">
        <v>339.1</v>
      </c>
      <c r="Z72" s="55">
        <f t="shared" si="2"/>
        <v>1112.5328083989502</v>
      </c>
      <c r="AA72" s="58">
        <v>1.6</v>
      </c>
      <c r="AB72" s="48">
        <v>19589.689999999999</v>
      </c>
      <c r="AC72" s="48">
        <v>2089.92</v>
      </c>
      <c r="AD72" s="46">
        <v>0</v>
      </c>
      <c r="AE72" s="49">
        <v>25000</v>
      </c>
      <c r="AF72" s="52">
        <v>21357</v>
      </c>
      <c r="AG72" s="49">
        <v>55000</v>
      </c>
      <c r="AH72" s="52">
        <v>7127.44</v>
      </c>
      <c r="AI72" s="52">
        <v>14417.27</v>
      </c>
      <c r="AJ72" s="52">
        <f t="shared" si="0"/>
        <v>101491.9</v>
      </c>
      <c r="AK72" s="48">
        <v>877.78</v>
      </c>
      <c r="AL72" s="48">
        <v>146.30000000000001</v>
      </c>
      <c r="AM72" s="46">
        <v>0</v>
      </c>
      <c r="AN72" s="49">
        <v>1000</v>
      </c>
      <c r="AO72" s="48">
        <v>2024.08</v>
      </c>
      <c r="AP72" s="48">
        <v>2024.08</v>
      </c>
      <c r="AQ72" s="48">
        <v>7.31</v>
      </c>
      <c r="AR72" s="48">
        <v>182.87</v>
      </c>
    </row>
    <row r="73" spans="21:44" x14ac:dyDescent="0.35">
      <c r="U73" s="51">
        <v>2</v>
      </c>
      <c r="V73" s="51">
        <v>0.02</v>
      </c>
      <c r="W73" s="25">
        <v>815.2</v>
      </c>
      <c r="X73" s="54">
        <f t="shared" si="1"/>
        <v>2674.540682414698</v>
      </c>
      <c r="Y73" s="24">
        <v>385.9</v>
      </c>
      <c r="Z73" s="55">
        <f t="shared" si="2"/>
        <v>1266.0761154855641</v>
      </c>
      <c r="AA73" s="58">
        <v>1.8</v>
      </c>
      <c r="AB73" s="48">
        <v>19589.689999999999</v>
      </c>
      <c r="AC73" s="48">
        <v>2089.92</v>
      </c>
      <c r="AD73" s="46">
        <v>0</v>
      </c>
      <c r="AE73" s="49">
        <v>25000</v>
      </c>
      <c r="AF73" s="52">
        <v>24456</v>
      </c>
      <c r="AG73" s="49">
        <v>55000</v>
      </c>
      <c r="AH73" s="52">
        <v>7416.71</v>
      </c>
      <c r="AI73" s="52">
        <v>16509.29</v>
      </c>
      <c r="AJ73" s="52">
        <f t="shared" si="0"/>
        <v>102209.60999999999</v>
      </c>
      <c r="AK73" s="48">
        <v>877.78</v>
      </c>
      <c r="AL73" s="48">
        <v>146.30000000000001</v>
      </c>
      <c r="AM73" s="46">
        <v>0</v>
      </c>
      <c r="AN73" s="49">
        <v>1000</v>
      </c>
      <c r="AO73" s="48">
        <v>2024.08</v>
      </c>
      <c r="AP73" s="48">
        <v>2024.08</v>
      </c>
      <c r="AQ73" s="48">
        <v>7.31</v>
      </c>
      <c r="AR73" s="48">
        <v>182.87</v>
      </c>
    </row>
    <row r="74" spans="21:44" x14ac:dyDescent="0.35">
      <c r="U74" s="51">
        <v>2</v>
      </c>
      <c r="V74" s="51">
        <v>0.05</v>
      </c>
      <c r="W74" s="25">
        <v>952.9</v>
      </c>
      <c r="X74" s="54">
        <f t="shared" si="1"/>
        <v>3126.312335958005</v>
      </c>
      <c r="Y74" s="24">
        <v>447.1</v>
      </c>
      <c r="Z74" s="55">
        <f t="shared" si="2"/>
        <v>1466.8635170603675</v>
      </c>
      <c r="AA74" s="58">
        <v>2.1</v>
      </c>
      <c r="AB74" s="48">
        <v>19589.689999999999</v>
      </c>
      <c r="AC74" s="48">
        <v>2089.92</v>
      </c>
      <c r="AD74" s="46">
        <v>0</v>
      </c>
      <c r="AE74" s="49">
        <v>25000</v>
      </c>
      <c r="AF74" s="52">
        <v>28587</v>
      </c>
      <c r="AG74" s="49">
        <v>55000</v>
      </c>
      <c r="AH74" s="52">
        <v>7802.31</v>
      </c>
      <c r="AI74" s="52">
        <v>19297.96</v>
      </c>
      <c r="AJ74" s="52">
        <f t="shared" si="0"/>
        <v>103166.34</v>
      </c>
      <c r="AK74" s="48">
        <v>877.78</v>
      </c>
      <c r="AL74" s="48">
        <v>146.30000000000001</v>
      </c>
      <c r="AM74" s="46">
        <v>0</v>
      </c>
      <c r="AN74" s="49">
        <v>1000</v>
      </c>
      <c r="AO74" s="48">
        <v>2024.08</v>
      </c>
      <c r="AP74" s="48">
        <v>2024.08</v>
      </c>
      <c r="AQ74" s="48">
        <v>7.31</v>
      </c>
      <c r="AR74" s="48">
        <v>182.87</v>
      </c>
    </row>
    <row r="75" spans="21:44" x14ac:dyDescent="0.35">
      <c r="U75" s="51">
        <v>2</v>
      </c>
      <c r="V75" s="51">
        <v>0.1</v>
      </c>
      <c r="W75" s="25">
        <v>1057.5</v>
      </c>
      <c r="X75" s="54">
        <f t="shared" si="1"/>
        <v>3469.4881889763778</v>
      </c>
      <c r="Y75" s="24">
        <v>492.8</v>
      </c>
      <c r="Z75" s="55">
        <f t="shared" si="2"/>
        <v>1616.7979002624672</v>
      </c>
      <c r="AA75" s="58">
        <v>2.2000000000000002</v>
      </c>
      <c r="AB75" s="48">
        <v>19589.689999999999</v>
      </c>
      <c r="AC75" s="48">
        <v>2089.92</v>
      </c>
      <c r="AD75" s="46">
        <v>0</v>
      </c>
      <c r="AE75" s="49">
        <v>25000</v>
      </c>
      <c r="AF75" s="52">
        <v>31725</v>
      </c>
      <c r="AG75" s="49">
        <v>55000</v>
      </c>
      <c r="AH75" s="52">
        <v>8095.22</v>
      </c>
      <c r="AI75" s="52">
        <v>21416.3</v>
      </c>
      <c r="AJ75" s="52">
        <f t="shared" si="0"/>
        <v>103893.08999999998</v>
      </c>
      <c r="AK75" s="48">
        <v>877.78</v>
      </c>
      <c r="AL75" s="48">
        <v>146.30000000000001</v>
      </c>
      <c r="AM75" s="46">
        <v>0</v>
      </c>
      <c r="AN75" s="49">
        <v>1000</v>
      </c>
      <c r="AO75" s="48">
        <v>2024.08</v>
      </c>
      <c r="AP75" s="48">
        <v>2024.08</v>
      </c>
      <c r="AQ75" s="48">
        <v>7.31</v>
      </c>
      <c r="AR75" s="48">
        <v>182.87</v>
      </c>
    </row>
    <row r="76" spans="21:44" x14ac:dyDescent="0.35">
      <c r="U76" s="51">
        <v>2</v>
      </c>
      <c r="V76" s="51">
        <v>0.2</v>
      </c>
      <c r="W76" s="25">
        <v>1162.3</v>
      </c>
      <c r="X76" s="54">
        <f t="shared" si="1"/>
        <v>3813.3202099737528</v>
      </c>
      <c r="Y76" s="24">
        <v>538.20000000000005</v>
      </c>
      <c r="Z76" s="55">
        <f t="shared" si="2"/>
        <v>1765.748031496063</v>
      </c>
      <c r="AA76" s="58">
        <v>2.4</v>
      </c>
      <c r="AB76" s="48">
        <v>19589.689999999999</v>
      </c>
      <c r="AC76" s="48">
        <v>2089.92</v>
      </c>
      <c r="AD76" s="46">
        <v>0</v>
      </c>
      <c r="AE76" s="49">
        <v>25000</v>
      </c>
      <c r="AF76" s="52">
        <v>34869</v>
      </c>
      <c r="AG76" s="49">
        <v>55000</v>
      </c>
      <c r="AH76" s="52">
        <v>8388.7000000000007</v>
      </c>
      <c r="AI76" s="52">
        <v>23538.69</v>
      </c>
      <c r="AJ76" s="52">
        <f t="shared" si="0"/>
        <v>104621.21999999999</v>
      </c>
      <c r="AK76" s="48">
        <v>877.78</v>
      </c>
      <c r="AL76" s="48">
        <v>146.30000000000001</v>
      </c>
      <c r="AM76" s="46">
        <v>0</v>
      </c>
      <c r="AN76" s="49">
        <v>1000</v>
      </c>
      <c r="AO76" s="48">
        <v>2024.08</v>
      </c>
      <c r="AP76" s="48">
        <v>2024.08</v>
      </c>
      <c r="AQ76" s="48">
        <v>7.31</v>
      </c>
      <c r="AR76" s="48">
        <v>182.87</v>
      </c>
    </row>
    <row r="77" spans="21:44" x14ac:dyDescent="0.35">
      <c r="U77" s="51">
        <v>2</v>
      </c>
      <c r="V77" s="51">
        <v>0.5</v>
      </c>
      <c r="W77" s="25">
        <v>1296.5999999999999</v>
      </c>
      <c r="X77" s="54">
        <f t="shared" si="1"/>
        <v>4253.9370078740149</v>
      </c>
      <c r="Y77" s="24">
        <v>859.9</v>
      </c>
      <c r="Z77" s="55">
        <f t="shared" si="2"/>
        <v>2821.1942257217847</v>
      </c>
      <c r="AA77" s="58">
        <v>2.5</v>
      </c>
      <c r="AB77" s="48">
        <v>19589.689999999999</v>
      </c>
      <c r="AC77" s="48">
        <v>2089.92</v>
      </c>
      <c r="AD77" s="46">
        <v>0</v>
      </c>
      <c r="AE77" s="49">
        <v>25000</v>
      </c>
      <c r="AF77" s="52">
        <v>38898</v>
      </c>
      <c r="AG77" s="49">
        <v>55000</v>
      </c>
      <c r="AH77" s="52">
        <v>8764.7800000000007</v>
      </c>
      <c r="AI77" s="52">
        <v>26258.51</v>
      </c>
      <c r="AJ77" s="52">
        <f t="shared" si="0"/>
        <v>105554.31999999999</v>
      </c>
      <c r="AK77" s="48">
        <v>877.78</v>
      </c>
      <c r="AL77" s="48">
        <v>146.30000000000001</v>
      </c>
      <c r="AM77" s="46">
        <v>0</v>
      </c>
      <c r="AN77" s="49">
        <v>1000</v>
      </c>
      <c r="AO77" s="48">
        <v>2024.08</v>
      </c>
      <c r="AP77" s="48">
        <v>2024.08</v>
      </c>
      <c r="AQ77" s="48">
        <v>7.31</v>
      </c>
      <c r="AR77" s="48">
        <v>182.87</v>
      </c>
    </row>
    <row r="78" spans="21:44" x14ac:dyDescent="0.35">
      <c r="U78" s="51">
        <v>2</v>
      </c>
      <c r="V78" s="51">
        <v>1</v>
      </c>
      <c r="W78" s="25">
        <v>1417.8</v>
      </c>
      <c r="X78" s="54">
        <f t="shared" si="1"/>
        <v>4651.5748031496059</v>
      </c>
      <c r="Y78" s="24">
        <v>655</v>
      </c>
      <c r="Z78" s="55">
        <f t="shared" si="2"/>
        <v>2148.9501312335956</v>
      </c>
      <c r="AA78" s="58">
        <v>2.6</v>
      </c>
      <c r="AB78" s="48">
        <v>19589.689999999999</v>
      </c>
      <c r="AC78" s="48">
        <v>2089.92</v>
      </c>
      <c r="AD78" s="46">
        <v>0</v>
      </c>
      <c r="AE78" s="49">
        <v>25000</v>
      </c>
      <c r="AF78" s="52">
        <v>42534</v>
      </c>
      <c r="AG78" s="49">
        <v>55000</v>
      </c>
      <c r="AH78" s="52">
        <v>9104.17</v>
      </c>
      <c r="AI78" s="52">
        <v>28713.03</v>
      </c>
      <c r="AJ78" s="52">
        <f t="shared" si="0"/>
        <v>106396.40999999997</v>
      </c>
      <c r="AK78" s="48">
        <v>877.78</v>
      </c>
      <c r="AL78" s="48">
        <v>146.30000000000001</v>
      </c>
      <c r="AM78" s="46">
        <v>0</v>
      </c>
      <c r="AN78" s="49">
        <v>1000</v>
      </c>
      <c r="AO78" s="48">
        <v>2024.08</v>
      </c>
      <c r="AP78" s="48">
        <v>2024.08</v>
      </c>
      <c r="AQ78" s="48">
        <v>7.31</v>
      </c>
      <c r="AR78" s="48">
        <v>182.87</v>
      </c>
    </row>
    <row r="79" spans="21:44" x14ac:dyDescent="0.35">
      <c r="U79" s="51">
        <v>2</v>
      </c>
      <c r="V79" s="51">
        <v>2</v>
      </c>
      <c r="W79" s="25">
        <v>1539</v>
      </c>
      <c r="X79" s="54">
        <f t="shared" si="1"/>
        <v>5049.212598425197</v>
      </c>
      <c r="Y79" s="24">
        <v>720.1</v>
      </c>
      <c r="Z79" s="55">
        <f t="shared" si="2"/>
        <v>2362.5328083989502</v>
      </c>
      <c r="AA79" s="58">
        <v>2.6</v>
      </c>
      <c r="AB79" s="48">
        <v>19589.689999999999</v>
      </c>
      <c r="AC79" s="48">
        <v>2089.92</v>
      </c>
      <c r="AD79" s="46">
        <v>0</v>
      </c>
      <c r="AE79" s="49">
        <v>25000</v>
      </c>
      <c r="AF79" s="52">
        <v>46170</v>
      </c>
      <c r="AG79" s="49">
        <v>55000</v>
      </c>
      <c r="AH79" s="52">
        <v>9443.57</v>
      </c>
      <c r="AI79" s="52">
        <v>31167.55</v>
      </c>
      <c r="AJ79" s="52">
        <f t="shared" si="0"/>
        <v>107238.48999999998</v>
      </c>
      <c r="AK79" s="48">
        <v>877.78</v>
      </c>
      <c r="AL79" s="48">
        <v>146.30000000000001</v>
      </c>
      <c r="AM79" s="46">
        <v>0</v>
      </c>
      <c r="AN79" s="49">
        <v>1000</v>
      </c>
      <c r="AO79" s="48">
        <v>2024.08</v>
      </c>
      <c r="AP79" s="48">
        <v>2024.08</v>
      </c>
      <c r="AQ79" s="48">
        <v>7.31</v>
      </c>
      <c r="AR79" s="48">
        <v>182.87</v>
      </c>
    </row>
    <row r="80" spans="21:44" x14ac:dyDescent="0.35">
      <c r="U80" s="51">
        <v>2</v>
      </c>
      <c r="V80" s="51">
        <v>5</v>
      </c>
      <c r="W80" s="25">
        <v>1699.3</v>
      </c>
      <c r="X80" s="54">
        <f t="shared" si="1"/>
        <v>5575.1312335958</v>
      </c>
      <c r="Y80" s="24">
        <v>806</v>
      </c>
      <c r="Z80" s="55">
        <f t="shared" si="2"/>
        <v>2644.3569553805773</v>
      </c>
      <c r="AA80" s="58">
        <v>2.7</v>
      </c>
      <c r="AB80" s="48">
        <v>19589.689999999999</v>
      </c>
      <c r="AC80" s="48">
        <v>2089.92</v>
      </c>
      <c r="AD80" s="46">
        <v>0</v>
      </c>
      <c r="AE80" s="49">
        <v>25000</v>
      </c>
      <c r="AF80" s="52">
        <v>50979</v>
      </c>
      <c r="AG80" s="49">
        <v>55000</v>
      </c>
      <c r="AH80" s="52">
        <v>9892.4599999999991</v>
      </c>
      <c r="AI80" s="52">
        <v>34413.919999999998</v>
      </c>
      <c r="AJ80" s="52">
        <f t="shared" si="0"/>
        <v>108352.23</v>
      </c>
      <c r="AK80" s="48">
        <v>877.78</v>
      </c>
      <c r="AL80" s="48">
        <v>146.30000000000001</v>
      </c>
      <c r="AM80" s="46">
        <v>0</v>
      </c>
      <c r="AN80" s="49">
        <v>1000</v>
      </c>
      <c r="AO80" s="48">
        <v>2024.08</v>
      </c>
      <c r="AP80" s="48">
        <v>2024.08</v>
      </c>
      <c r="AQ80" s="48">
        <v>7.31</v>
      </c>
      <c r="AR80" s="48">
        <v>182.87</v>
      </c>
    </row>
    <row r="81" spans="21:44" x14ac:dyDescent="0.35">
      <c r="U81" s="51">
        <v>2</v>
      </c>
      <c r="V81" s="51">
        <v>10</v>
      </c>
      <c r="W81" s="25">
        <v>1820.5</v>
      </c>
      <c r="X81" s="54">
        <f t="shared" ref="X81:X150" si="3">W81/0.3048</f>
        <v>5972.7690288713911</v>
      </c>
      <c r="Y81" s="24">
        <v>871</v>
      </c>
      <c r="Z81" s="55">
        <f t="shared" ref="Z81:Z150" si="4">Y81/0.3048</f>
        <v>2857.6115485564301</v>
      </c>
      <c r="AA81" s="58">
        <v>2.7</v>
      </c>
      <c r="AB81" s="48">
        <v>19589.689999999999</v>
      </c>
      <c r="AC81" s="48">
        <v>2089.92</v>
      </c>
      <c r="AD81" s="46">
        <v>0</v>
      </c>
      <c r="AE81" s="49">
        <v>25000</v>
      </c>
      <c r="AF81" s="52">
        <v>54615</v>
      </c>
      <c r="AG81" s="49">
        <v>55000</v>
      </c>
      <c r="AH81" s="52">
        <v>10231.86</v>
      </c>
      <c r="AI81" s="52">
        <v>36868.44</v>
      </c>
      <c r="AJ81" s="52">
        <f t="shared" ref="AJ81:AJ150" si="5">AB81+AC81+AD81+AE81+AF81+AG81-AH81-AI81</f>
        <v>109194.31</v>
      </c>
      <c r="AK81" s="48">
        <v>877.78</v>
      </c>
      <c r="AL81" s="48">
        <v>146.30000000000001</v>
      </c>
      <c r="AM81" s="46">
        <v>0</v>
      </c>
      <c r="AN81" s="49">
        <v>1000</v>
      </c>
      <c r="AO81" s="48">
        <v>2024.08</v>
      </c>
      <c r="AP81" s="48">
        <v>2024.08</v>
      </c>
      <c r="AQ81" s="48">
        <v>7.31</v>
      </c>
      <c r="AR81" s="48">
        <v>182.87</v>
      </c>
    </row>
    <row r="82" spans="21:44" x14ac:dyDescent="0.35">
      <c r="U82" s="51">
        <v>5</v>
      </c>
      <c r="V82" s="51">
        <v>5.0000000000000001E-3</v>
      </c>
      <c r="W82" s="25">
        <v>454.1</v>
      </c>
      <c r="X82" s="54">
        <f t="shared" si="3"/>
        <v>1489.8293963254594</v>
      </c>
      <c r="Y82" s="24">
        <v>379.8</v>
      </c>
      <c r="Z82" s="55">
        <f t="shared" si="4"/>
        <v>1246.0629921259842</v>
      </c>
      <c r="AA82" s="58">
        <v>0.7</v>
      </c>
      <c r="AB82" s="48">
        <v>19589.689999999999</v>
      </c>
      <c r="AC82" s="48">
        <v>2089.92</v>
      </c>
      <c r="AD82" s="46">
        <v>0</v>
      </c>
      <c r="AE82" s="49">
        <v>25000</v>
      </c>
      <c r="AF82" s="52">
        <v>13623</v>
      </c>
      <c r="AG82" s="49">
        <v>55000</v>
      </c>
      <c r="AH82" s="52">
        <v>6405.52</v>
      </c>
      <c r="AI82" s="52">
        <v>9196.35</v>
      </c>
      <c r="AJ82" s="52">
        <f t="shared" si="5"/>
        <v>99700.739999999991</v>
      </c>
      <c r="AK82" s="48">
        <v>877.78</v>
      </c>
      <c r="AL82" s="48">
        <v>146.30000000000001</v>
      </c>
      <c r="AM82" s="46">
        <v>0</v>
      </c>
      <c r="AN82" s="49">
        <v>1000</v>
      </c>
      <c r="AO82" s="48">
        <v>2024.08</v>
      </c>
      <c r="AP82" s="48">
        <v>2024.08</v>
      </c>
      <c r="AQ82" s="48">
        <v>7.31</v>
      </c>
      <c r="AR82" s="48">
        <v>182.87</v>
      </c>
    </row>
    <row r="83" spans="21:44" x14ac:dyDescent="0.35">
      <c r="U83" s="51">
        <v>5</v>
      </c>
      <c r="V83" s="51">
        <v>8.0000000000000002E-3</v>
      </c>
      <c r="W83" s="25">
        <v>481.5</v>
      </c>
      <c r="X83" s="54">
        <f t="shared" si="3"/>
        <v>1579.7244094488187</v>
      </c>
      <c r="Y83" s="24">
        <v>393.8</v>
      </c>
      <c r="Z83" s="55">
        <f t="shared" si="4"/>
        <v>1291.994750656168</v>
      </c>
      <c r="AA83" s="58">
        <v>0.8</v>
      </c>
      <c r="AB83" s="48">
        <v>19589.689999999999</v>
      </c>
      <c r="AC83" s="48">
        <v>2089.92</v>
      </c>
      <c r="AD83" s="46">
        <v>0</v>
      </c>
      <c r="AE83" s="49">
        <v>25000</v>
      </c>
      <c r="AF83" s="52">
        <v>14445</v>
      </c>
      <c r="AG83" s="49">
        <v>55000</v>
      </c>
      <c r="AH83" s="52">
        <v>6482.25</v>
      </c>
      <c r="AI83" s="52">
        <v>9751.25</v>
      </c>
      <c r="AJ83" s="52">
        <f t="shared" si="5"/>
        <v>99891.11</v>
      </c>
      <c r="AK83" s="48">
        <v>877.78</v>
      </c>
      <c r="AL83" s="48">
        <v>146.30000000000001</v>
      </c>
      <c r="AM83" s="46">
        <v>0</v>
      </c>
      <c r="AN83" s="49">
        <v>1000</v>
      </c>
      <c r="AO83" s="48">
        <v>2024.08</v>
      </c>
      <c r="AP83" s="48">
        <v>2024.08</v>
      </c>
      <c r="AQ83" s="48">
        <v>7.31</v>
      </c>
      <c r="AR83" s="48">
        <v>182.87</v>
      </c>
    </row>
    <row r="84" spans="21:44" x14ac:dyDescent="0.35">
      <c r="U84" s="51">
        <v>5</v>
      </c>
      <c r="V84" s="51">
        <v>0.01</v>
      </c>
      <c r="W84" s="25">
        <v>494.7</v>
      </c>
      <c r="X84" s="54">
        <f t="shared" si="3"/>
        <v>1623.0314960629921</v>
      </c>
      <c r="Y84" s="24">
        <v>400.2</v>
      </c>
      <c r="Z84" s="55">
        <f t="shared" si="4"/>
        <v>1312.992125984252</v>
      </c>
      <c r="AA84" s="58">
        <v>0.9</v>
      </c>
      <c r="AB84" s="48">
        <v>19589.689999999999</v>
      </c>
      <c r="AC84" s="48">
        <v>2089.92</v>
      </c>
      <c r="AD84" s="46">
        <v>0</v>
      </c>
      <c r="AE84" s="49">
        <v>25000</v>
      </c>
      <c r="AF84" s="52">
        <v>14841</v>
      </c>
      <c r="AG84" s="49">
        <v>55000</v>
      </c>
      <c r="AH84" s="52">
        <v>6519.21</v>
      </c>
      <c r="AI84" s="52">
        <v>10018.58</v>
      </c>
      <c r="AJ84" s="52">
        <f t="shared" si="5"/>
        <v>99982.819999999992</v>
      </c>
      <c r="AK84" s="48">
        <v>877.78</v>
      </c>
      <c r="AL84" s="48">
        <v>146.30000000000001</v>
      </c>
      <c r="AM84" s="46">
        <v>0</v>
      </c>
      <c r="AN84" s="49">
        <v>1000</v>
      </c>
      <c r="AO84" s="48">
        <v>2024.08</v>
      </c>
      <c r="AP84" s="48">
        <v>2024.08</v>
      </c>
      <c r="AQ84" s="48">
        <v>7.31</v>
      </c>
      <c r="AR84" s="48">
        <v>182.87</v>
      </c>
    </row>
    <row r="85" spans="21:44" x14ac:dyDescent="0.35">
      <c r="U85" s="51">
        <v>5</v>
      </c>
      <c r="V85" s="51">
        <v>0.02</v>
      </c>
      <c r="W85" s="25">
        <v>536</v>
      </c>
      <c r="X85" s="54">
        <f t="shared" si="3"/>
        <v>1758.530183727034</v>
      </c>
      <c r="Y85" s="24">
        <v>419.5</v>
      </c>
      <c r="Z85" s="55">
        <f t="shared" si="4"/>
        <v>1376.3123359580052</v>
      </c>
      <c r="AA85" s="58">
        <v>1.1000000000000001</v>
      </c>
      <c r="AB85" s="48">
        <v>19589.689999999999</v>
      </c>
      <c r="AC85" s="48">
        <v>2089.92</v>
      </c>
      <c r="AD85" s="46">
        <v>0</v>
      </c>
      <c r="AE85" s="49">
        <v>25000</v>
      </c>
      <c r="AF85" s="52">
        <v>16080</v>
      </c>
      <c r="AG85" s="49">
        <v>55000</v>
      </c>
      <c r="AH85" s="52">
        <v>6634.86</v>
      </c>
      <c r="AI85" s="52">
        <v>10854.98</v>
      </c>
      <c r="AJ85" s="52">
        <f t="shared" si="5"/>
        <v>100269.77</v>
      </c>
      <c r="AK85" s="48">
        <v>877.78</v>
      </c>
      <c r="AL85" s="48">
        <v>146.30000000000001</v>
      </c>
      <c r="AM85" s="46">
        <v>0</v>
      </c>
      <c r="AN85" s="49">
        <v>1000</v>
      </c>
      <c r="AO85" s="48">
        <v>2024.08</v>
      </c>
      <c r="AP85" s="48">
        <v>2024.08</v>
      </c>
      <c r="AQ85" s="48">
        <v>7.31</v>
      </c>
      <c r="AR85" s="48">
        <v>182.87</v>
      </c>
    </row>
    <row r="86" spans="21:44" x14ac:dyDescent="0.35">
      <c r="U86" s="51">
        <v>5</v>
      </c>
      <c r="V86" s="51">
        <v>0.05</v>
      </c>
      <c r="W86" s="25">
        <v>591.1</v>
      </c>
      <c r="X86" s="54">
        <f t="shared" si="3"/>
        <v>1939.3044619422571</v>
      </c>
      <c r="Y86" s="24">
        <v>443.2</v>
      </c>
      <c r="Z86" s="55">
        <f t="shared" si="4"/>
        <v>1454.0682414698163</v>
      </c>
      <c r="AA86" s="58">
        <v>1.3</v>
      </c>
      <c r="AB86" s="48">
        <v>19589.689999999999</v>
      </c>
      <c r="AC86" s="48">
        <v>2089.92</v>
      </c>
      <c r="AD86" s="46">
        <v>0</v>
      </c>
      <c r="AE86" s="49">
        <v>25000</v>
      </c>
      <c r="AF86" s="52">
        <v>17733</v>
      </c>
      <c r="AG86" s="49">
        <v>55000</v>
      </c>
      <c r="AH86" s="52">
        <v>6789.16</v>
      </c>
      <c r="AI86" s="52">
        <v>11970.85</v>
      </c>
      <c r="AJ86" s="52">
        <f t="shared" si="5"/>
        <v>100652.59999999999</v>
      </c>
      <c r="AK86" s="48">
        <v>877.78</v>
      </c>
      <c r="AL86" s="48">
        <v>146.30000000000001</v>
      </c>
      <c r="AM86" s="46">
        <v>0</v>
      </c>
      <c r="AN86" s="49">
        <v>1000</v>
      </c>
      <c r="AO86" s="48">
        <v>2024.08</v>
      </c>
      <c r="AP86" s="48">
        <v>2024.08</v>
      </c>
      <c r="AQ86" s="48">
        <v>7.31</v>
      </c>
      <c r="AR86" s="48">
        <v>182.87</v>
      </c>
    </row>
    <row r="87" spans="21:44" x14ac:dyDescent="0.35">
      <c r="U87" s="51">
        <v>5</v>
      </c>
      <c r="V87" s="51">
        <v>0.1</v>
      </c>
      <c r="W87" s="25">
        <v>633</v>
      </c>
      <c r="X87" s="54">
        <f t="shared" si="3"/>
        <v>2076.7716535433069</v>
      </c>
      <c r="Y87" s="24">
        <v>461.3</v>
      </c>
      <c r="Z87" s="55">
        <f t="shared" si="4"/>
        <v>1513.4514435695537</v>
      </c>
      <c r="AA87" s="58">
        <v>1.5</v>
      </c>
      <c r="AB87" s="48">
        <v>19589.689999999999</v>
      </c>
      <c r="AC87" s="48">
        <v>2089.92</v>
      </c>
      <c r="AD87" s="46">
        <v>0</v>
      </c>
      <c r="AE87" s="49">
        <v>25000</v>
      </c>
      <c r="AF87" s="52">
        <v>18990</v>
      </c>
      <c r="AG87" s="49">
        <v>55000</v>
      </c>
      <c r="AH87" s="52">
        <v>6906.49</v>
      </c>
      <c r="AI87" s="52">
        <v>12819.4</v>
      </c>
      <c r="AJ87" s="52">
        <f t="shared" si="5"/>
        <v>100943.72</v>
      </c>
      <c r="AK87" s="48">
        <v>877.78</v>
      </c>
      <c r="AL87" s="48">
        <v>146.30000000000001</v>
      </c>
      <c r="AM87" s="46">
        <v>0</v>
      </c>
      <c r="AN87" s="49">
        <v>1000</v>
      </c>
      <c r="AO87" s="48">
        <v>2024.08</v>
      </c>
      <c r="AP87" s="48">
        <v>2024.08</v>
      </c>
      <c r="AQ87" s="48">
        <v>7.31</v>
      </c>
      <c r="AR87" s="48">
        <v>182.87</v>
      </c>
    </row>
    <row r="88" spans="21:44" x14ac:dyDescent="0.35">
      <c r="U88" s="51">
        <v>5</v>
      </c>
      <c r="V88" s="51">
        <v>0.2</v>
      </c>
      <c r="W88" s="25">
        <v>674.9</v>
      </c>
      <c r="X88" s="54">
        <f t="shared" si="3"/>
        <v>2214.2388451443567</v>
      </c>
      <c r="Y88" s="24">
        <v>479.4</v>
      </c>
      <c r="Z88" s="55">
        <f t="shared" si="4"/>
        <v>1572.8346456692911</v>
      </c>
      <c r="AA88" s="58">
        <v>1.6</v>
      </c>
      <c r="AB88" s="48">
        <v>19589.689999999999</v>
      </c>
      <c r="AC88" s="48">
        <v>2089.92</v>
      </c>
      <c r="AD88" s="46">
        <v>0</v>
      </c>
      <c r="AE88" s="49">
        <v>25000</v>
      </c>
      <c r="AF88" s="52">
        <v>20247</v>
      </c>
      <c r="AG88" s="49">
        <v>55000</v>
      </c>
      <c r="AH88" s="52">
        <v>7023.83</v>
      </c>
      <c r="AI88" s="52">
        <v>13667.95</v>
      </c>
      <c r="AJ88" s="52">
        <f t="shared" si="5"/>
        <v>101234.83</v>
      </c>
      <c r="AK88" s="48">
        <v>877.78</v>
      </c>
      <c r="AL88" s="48">
        <v>146.30000000000001</v>
      </c>
      <c r="AM88" s="46">
        <v>0</v>
      </c>
      <c r="AN88" s="49">
        <v>1000</v>
      </c>
      <c r="AO88" s="48">
        <v>2024.08</v>
      </c>
      <c r="AP88" s="48">
        <v>2024.08</v>
      </c>
      <c r="AQ88" s="48">
        <v>7.31</v>
      </c>
      <c r="AR88" s="48">
        <v>182.87</v>
      </c>
    </row>
    <row r="89" spans="21:44" x14ac:dyDescent="0.35">
      <c r="U89" s="51">
        <v>5</v>
      </c>
      <c r="V89" s="51">
        <v>0.5</v>
      </c>
      <c r="W89" s="25">
        <v>728.6</v>
      </c>
      <c r="X89" s="54">
        <f t="shared" si="3"/>
        <v>2390.4199475065616</v>
      </c>
      <c r="Y89" s="24">
        <v>501</v>
      </c>
      <c r="Z89" s="55">
        <f t="shared" si="4"/>
        <v>1643.7007874015746</v>
      </c>
      <c r="AA89" s="58">
        <v>1.8</v>
      </c>
      <c r="AB89" s="48">
        <v>19589.689999999999</v>
      </c>
      <c r="AC89" s="48">
        <v>2089.92</v>
      </c>
      <c r="AD89" s="46">
        <v>0</v>
      </c>
      <c r="AE89" s="49">
        <v>25000</v>
      </c>
      <c r="AF89" s="52">
        <v>21858</v>
      </c>
      <c r="AG89" s="49">
        <v>55000</v>
      </c>
      <c r="AH89" s="52">
        <v>7174.2</v>
      </c>
      <c r="AI89" s="52">
        <v>14755.48</v>
      </c>
      <c r="AJ89" s="52">
        <f t="shared" si="5"/>
        <v>101607.93000000001</v>
      </c>
      <c r="AK89" s="48">
        <v>877.78</v>
      </c>
      <c r="AL89" s="48">
        <v>146.30000000000001</v>
      </c>
      <c r="AM89" s="46">
        <v>0</v>
      </c>
      <c r="AN89" s="49">
        <v>1000</v>
      </c>
      <c r="AO89" s="48">
        <v>2024.08</v>
      </c>
      <c r="AP89" s="48">
        <v>2024.08</v>
      </c>
      <c r="AQ89" s="48">
        <v>7.31</v>
      </c>
      <c r="AR89" s="48">
        <v>182.87</v>
      </c>
    </row>
    <row r="90" spans="21:44" x14ac:dyDescent="0.35">
      <c r="U90" s="51">
        <v>5</v>
      </c>
      <c r="V90" s="51">
        <v>1</v>
      </c>
      <c r="W90" s="25">
        <v>777.1</v>
      </c>
      <c r="X90" s="54">
        <f t="shared" si="3"/>
        <v>2549.540682414698</v>
      </c>
      <c r="Y90" s="24">
        <v>527.20000000000005</v>
      </c>
      <c r="Z90" s="55">
        <f t="shared" si="4"/>
        <v>1729.6587926509187</v>
      </c>
      <c r="AA90" s="58">
        <v>1.9</v>
      </c>
      <c r="AB90" s="48">
        <v>19589.689999999999</v>
      </c>
      <c r="AC90" s="48">
        <v>2089.92</v>
      </c>
      <c r="AD90" s="46">
        <v>0</v>
      </c>
      <c r="AE90" s="49">
        <v>25000</v>
      </c>
      <c r="AF90" s="52">
        <v>23313</v>
      </c>
      <c r="AG90" s="49">
        <v>55000</v>
      </c>
      <c r="AH90" s="52">
        <v>7310.02</v>
      </c>
      <c r="AI90" s="52">
        <v>15737.69</v>
      </c>
      <c r="AJ90" s="52">
        <f t="shared" si="5"/>
        <v>101944.9</v>
      </c>
      <c r="AK90" s="48">
        <v>877.78</v>
      </c>
      <c r="AL90" s="48">
        <v>146.30000000000001</v>
      </c>
      <c r="AM90" s="46">
        <v>0</v>
      </c>
      <c r="AN90" s="49">
        <v>1000</v>
      </c>
      <c r="AO90" s="48">
        <v>2024.08</v>
      </c>
      <c r="AP90" s="48">
        <v>2024.08</v>
      </c>
      <c r="AQ90" s="48">
        <v>7.31</v>
      </c>
      <c r="AR90" s="48">
        <v>182.87</v>
      </c>
    </row>
    <row r="91" spans="21:44" x14ac:dyDescent="0.35">
      <c r="U91" s="51">
        <v>5</v>
      </c>
      <c r="V91" s="51">
        <v>2</v>
      </c>
      <c r="W91" s="25">
        <v>825.6</v>
      </c>
      <c r="X91" s="54">
        <f t="shared" si="3"/>
        <v>2708.6614173228345</v>
      </c>
      <c r="Y91" s="24">
        <v>553.4</v>
      </c>
      <c r="Z91" s="55">
        <f t="shared" si="4"/>
        <v>1815.6167979002623</v>
      </c>
      <c r="AA91" s="58">
        <v>2</v>
      </c>
      <c r="AB91" s="48">
        <v>19589.689999999999</v>
      </c>
      <c r="AC91" s="48">
        <v>2089.92</v>
      </c>
      <c r="AD91" s="46">
        <v>0</v>
      </c>
      <c r="AE91" s="49">
        <v>25000</v>
      </c>
      <c r="AF91" s="52">
        <v>24768</v>
      </c>
      <c r="AG91" s="49">
        <v>55000</v>
      </c>
      <c r="AH91" s="52">
        <v>7445.83</v>
      </c>
      <c r="AI91" s="52">
        <v>16719.900000000001</v>
      </c>
      <c r="AJ91" s="52">
        <f t="shared" si="5"/>
        <v>102281.88</v>
      </c>
      <c r="AK91" s="48">
        <v>877.78</v>
      </c>
      <c r="AL91" s="48">
        <v>146.30000000000001</v>
      </c>
      <c r="AM91" s="46">
        <v>0</v>
      </c>
      <c r="AN91" s="49">
        <v>1000</v>
      </c>
      <c r="AO91" s="48">
        <v>2024.08</v>
      </c>
      <c r="AP91" s="48">
        <v>2024.08</v>
      </c>
      <c r="AQ91" s="48">
        <v>7.31</v>
      </c>
      <c r="AR91" s="48">
        <v>182.87</v>
      </c>
    </row>
    <row r="92" spans="21:44" x14ac:dyDescent="0.35">
      <c r="U92" s="51">
        <v>5</v>
      </c>
      <c r="V92" s="51">
        <v>5</v>
      </c>
      <c r="W92" s="25">
        <v>889.6</v>
      </c>
      <c r="X92" s="54">
        <f t="shared" si="3"/>
        <v>2918.6351706036744</v>
      </c>
      <c r="Y92" s="24">
        <v>588.1</v>
      </c>
      <c r="Z92" s="55">
        <f t="shared" si="4"/>
        <v>1929.4619422572177</v>
      </c>
      <c r="AA92" s="58">
        <v>2</v>
      </c>
      <c r="AB92" s="48">
        <v>19589.689999999999</v>
      </c>
      <c r="AC92" s="48">
        <v>2089.92</v>
      </c>
      <c r="AD92" s="46">
        <v>0</v>
      </c>
      <c r="AE92" s="49">
        <v>25000</v>
      </c>
      <c r="AF92" s="52">
        <v>26688</v>
      </c>
      <c r="AG92" s="49">
        <v>55000</v>
      </c>
      <c r="AH92" s="52">
        <v>7625.05</v>
      </c>
      <c r="AI92" s="52">
        <v>18016.02</v>
      </c>
      <c r="AJ92" s="52">
        <f t="shared" si="5"/>
        <v>102726.54</v>
      </c>
      <c r="AK92" s="48">
        <v>877.78</v>
      </c>
      <c r="AL92" s="48">
        <v>146.30000000000001</v>
      </c>
      <c r="AM92" s="46">
        <v>0</v>
      </c>
      <c r="AN92" s="49">
        <v>1000</v>
      </c>
      <c r="AO92" s="48">
        <v>2024.08</v>
      </c>
      <c r="AP92" s="48">
        <v>2024.08</v>
      </c>
      <c r="AQ92" s="48">
        <v>7.31</v>
      </c>
      <c r="AR92" s="48">
        <v>182.87</v>
      </c>
    </row>
    <row r="93" spans="21:44" x14ac:dyDescent="0.35">
      <c r="U93" s="51">
        <v>5</v>
      </c>
      <c r="V93" s="51">
        <v>10</v>
      </c>
      <c r="W93" s="25">
        <v>938.1</v>
      </c>
      <c r="X93" s="54">
        <f t="shared" si="3"/>
        <v>3077.7559055118109</v>
      </c>
      <c r="Y93" s="24">
        <v>614.4</v>
      </c>
      <c r="Z93" s="55">
        <f t="shared" si="4"/>
        <v>2015.7480314960628</v>
      </c>
      <c r="AA93" s="58">
        <v>2.1</v>
      </c>
      <c r="AB93" s="48">
        <v>19589.689999999999</v>
      </c>
      <c r="AC93" s="48">
        <v>2089.92</v>
      </c>
      <c r="AD93" s="46">
        <v>0</v>
      </c>
      <c r="AE93" s="49">
        <v>25000</v>
      </c>
      <c r="AF93" s="52">
        <v>28143</v>
      </c>
      <c r="AG93" s="49">
        <v>55000</v>
      </c>
      <c r="AH93" s="52">
        <v>7760.87</v>
      </c>
      <c r="AI93" s="52">
        <v>18998.23</v>
      </c>
      <c r="AJ93" s="52">
        <f t="shared" si="5"/>
        <v>103063.51000000001</v>
      </c>
      <c r="AK93" s="48">
        <v>877.78</v>
      </c>
      <c r="AL93" s="48">
        <v>146.30000000000001</v>
      </c>
      <c r="AM93" s="46">
        <v>0</v>
      </c>
      <c r="AN93" s="49">
        <v>1000</v>
      </c>
      <c r="AO93" s="48">
        <v>2024.08</v>
      </c>
      <c r="AP93" s="48">
        <v>2024.08</v>
      </c>
      <c r="AQ93" s="48">
        <v>7.31</v>
      </c>
      <c r="AR93" s="48">
        <v>182.87</v>
      </c>
    </row>
    <row r="94" spans="21:44" x14ac:dyDescent="0.35">
      <c r="U94" s="51">
        <v>10</v>
      </c>
      <c r="V94" s="51">
        <v>5.0000000000000001E-3</v>
      </c>
      <c r="W94" s="25">
        <v>402</v>
      </c>
      <c r="X94" s="54">
        <f t="shared" si="3"/>
        <v>1318.8976377952756</v>
      </c>
      <c r="Y94" s="24">
        <v>410.5</v>
      </c>
      <c r="Z94" s="55">
        <f t="shared" si="4"/>
        <v>1346.784776902887</v>
      </c>
      <c r="AA94" s="58">
        <v>0.4</v>
      </c>
      <c r="AB94" s="48">
        <v>19589.689999999999</v>
      </c>
      <c r="AC94" s="48">
        <v>2089.92</v>
      </c>
      <c r="AD94" s="46">
        <v>0</v>
      </c>
      <c r="AE94" s="49">
        <v>25000</v>
      </c>
      <c r="AF94" s="52">
        <v>12315</v>
      </c>
      <c r="AG94" s="49">
        <v>55000</v>
      </c>
      <c r="AH94" s="52">
        <v>6283.42</v>
      </c>
      <c r="AI94" s="52">
        <v>8313.3700000000008</v>
      </c>
      <c r="AJ94" s="52">
        <f t="shared" si="5"/>
        <v>99397.82</v>
      </c>
      <c r="AK94" s="48">
        <v>877.78</v>
      </c>
      <c r="AL94" s="48">
        <v>146.30000000000001</v>
      </c>
      <c r="AM94" s="46">
        <v>0</v>
      </c>
      <c r="AN94" s="49">
        <v>1000</v>
      </c>
      <c r="AO94" s="48">
        <v>2024.08</v>
      </c>
      <c r="AP94" s="48">
        <v>2024.08</v>
      </c>
      <c r="AQ94" s="48">
        <v>7.31</v>
      </c>
      <c r="AR94" s="48">
        <v>182.87</v>
      </c>
    </row>
    <row r="95" spans="21:44" x14ac:dyDescent="0.35">
      <c r="U95" s="51">
        <v>10</v>
      </c>
      <c r="V95" s="51">
        <v>8.0000000000000002E-3</v>
      </c>
      <c r="W95" s="25">
        <v>415.7</v>
      </c>
      <c r="X95" s="54">
        <f t="shared" si="3"/>
        <v>1363.8451443569552</v>
      </c>
      <c r="Y95" s="24">
        <v>417.5</v>
      </c>
      <c r="Z95" s="55">
        <f t="shared" si="4"/>
        <v>1369.7506561679788</v>
      </c>
      <c r="AA95" s="58">
        <v>0.5</v>
      </c>
      <c r="AB95" s="48">
        <v>19589.689999999999</v>
      </c>
      <c r="AC95" s="48">
        <v>2089.92</v>
      </c>
      <c r="AD95" s="46">
        <v>0</v>
      </c>
      <c r="AE95" s="49">
        <v>25000</v>
      </c>
      <c r="AF95" s="52">
        <v>12525</v>
      </c>
      <c r="AG95" s="49">
        <v>55000</v>
      </c>
      <c r="AH95" s="52">
        <v>6303.03</v>
      </c>
      <c r="AI95" s="52">
        <v>8455.15</v>
      </c>
      <c r="AJ95" s="52">
        <f t="shared" si="5"/>
        <v>99446.430000000008</v>
      </c>
      <c r="AK95" s="48">
        <v>877.78</v>
      </c>
      <c r="AL95" s="48">
        <v>146.30000000000001</v>
      </c>
      <c r="AM95" s="46">
        <v>0</v>
      </c>
      <c r="AN95" s="49">
        <v>1000</v>
      </c>
      <c r="AO95" s="48">
        <v>2024.08</v>
      </c>
      <c r="AP95" s="48">
        <v>2024.08</v>
      </c>
      <c r="AQ95" s="48">
        <v>7.31</v>
      </c>
      <c r="AR95" s="48">
        <v>182.87</v>
      </c>
    </row>
    <row r="96" spans="21:44" x14ac:dyDescent="0.35">
      <c r="U96" s="51">
        <v>10</v>
      </c>
      <c r="V96" s="51">
        <v>0.01</v>
      </c>
      <c r="W96" s="25">
        <v>422.3</v>
      </c>
      <c r="X96" s="54">
        <f t="shared" si="3"/>
        <v>1385.4986876640419</v>
      </c>
      <c r="Y96" s="24">
        <v>420.7</v>
      </c>
      <c r="Z96" s="55">
        <f t="shared" si="4"/>
        <v>1380.2493438320209</v>
      </c>
      <c r="AA96" s="58">
        <v>0.5</v>
      </c>
      <c r="AB96" s="48">
        <v>19589.689999999999</v>
      </c>
      <c r="AC96" s="48">
        <v>2089.92</v>
      </c>
      <c r="AD96" s="46">
        <v>0</v>
      </c>
      <c r="AE96" s="49">
        <v>25000</v>
      </c>
      <c r="AF96" s="52">
        <v>12669</v>
      </c>
      <c r="AG96" s="49">
        <v>55000</v>
      </c>
      <c r="AH96" s="52">
        <v>6316.47</v>
      </c>
      <c r="AI96" s="52">
        <v>8552.34</v>
      </c>
      <c r="AJ96" s="52">
        <f t="shared" si="5"/>
        <v>99479.8</v>
      </c>
      <c r="AK96" s="48">
        <v>877.78</v>
      </c>
      <c r="AL96" s="48">
        <v>146.30000000000001</v>
      </c>
      <c r="AM96" s="46">
        <v>0</v>
      </c>
      <c r="AN96" s="49">
        <v>1000</v>
      </c>
      <c r="AO96" s="48">
        <v>2024.08</v>
      </c>
      <c r="AP96" s="48">
        <v>2024.08</v>
      </c>
      <c r="AQ96" s="48">
        <v>7.31</v>
      </c>
      <c r="AR96" s="48">
        <v>182.87</v>
      </c>
    </row>
    <row r="97" spans="21:44" x14ac:dyDescent="0.35">
      <c r="U97" s="51">
        <v>10</v>
      </c>
      <c r="V97" s="51">
        <v>0.02</v>
      </c>
      <c r="W97" s="25">
        <v>443</v>
      </c>
      <c r="X97" s="54">
        <f t="shared" si="3"/>
        <v>1453.4120734908136</v>
      </c>
      <c r="Y97" s="24">
        <v>430.2</v>
      </c>
      <c r="Z97" s="55">
        <f t="shared" si="4"/>
        <v>1411.4173228346456</v>
      </c>
      <c r="AA97" s="58">
        <v>0.7</v>
      </c>
      <c r="AB97" s="48">
        <v>19589.689999999999</v>
      </c>
      <c r="AC97" s="48">
        <v>2089.92</v>
      </c>
      <c r="AD97" s="46">
        <v>0</v>
      </c>
      <c r="AE97" s="49">
        <v>25000</v>
      </c>
      <c r="AF97" s="52">
        <v>13290</v>
      </c>
      <c r="AG97" s="49">
        <v>55000</v>
      </c>
      <c r="AH97" s="52">
        <v>6374.43</v>
      </c>
      <c r="AI97" s="52">
        <v>8971.56</v>
      </c>
      <c r="AJ97" s="52">
        <f t="shared" si="5"/>
        <v>99623.62</v>
      </c>
      <c r="AK97" s="48">
        <v>877.78</v>
      </c>
      <c r="AL97" s="48">
        <v>146.30000000000001</v>
      </c>
      <c r="AM97" s="46">
        <v>0</v>
      </c>
      <c r="AN97" s="49">
        <v>1000</v>
      </c>
      <c r="AO97" s="48">
        <v>2024.08</v>
      </c>
      <c r="AP97" s="48">
        <v>2024.08</v>
      </c>
      <c r="AQ97" s="48">
        <v>7.31</v>
      </c>
      <c r="AR97" s="48">
        <v>182.87</v>
      </c>
    </row>
    <row r="98" spans="21:44" x14ac:dyDescent="0.35">
      <c r="U98" s="51">
        <v>10</v>
      </c>
      <c r="V98" s="51">
        <v>0.05</v>
      </c>
      <c r="W98" s="25">
        <v>470.5</v>
      </c>
      <c r="X98" s="54">
        <f t="shared" si="3"/>
        <v>1543.6351706036744</v>
      </c>
      <c r="Y98" s="24">
        <v>442.4</v>
      </c>
      <c r="Z98" s="55">
        <f t="shared" si="4"/>
        <v>1451.4435695538057</v>
      </c>
      <c r="AA98" s="58">
        <v>0.8</v>
      </c>
      <c r="AB98" s="48">
        <v>19589.689999999999</v>
      </c>
      <c r="AC98" s="48">
        <v>2089.92</v>
      </c>
      <c r="AD98" s="46">
        <v>0</v>
      </c>
      <c r="AE98" s="49">
        <v>25000</v>
      </c>
      <c r="AF98" s="52">
        <v>14115</v>
      </c>
      <c r="AG98" s="49">
        <v>55000</v>
      </c>
      <c r="AH98" s="52">
        <v>6451.44</v>
      </c>
      <c r="AI98" s="52">
        <v>9528.48</v>
      </c>
      <c r="AJ98" s="52">
        <f t="shared" si="5"/>
        <v>99814.69</v>
      </c>
      <c r="AK98" s="48">
        <v>877.78</v>
      </c>
      <c r="AL98" s="48">
        <v>146.30000000000001</v>
      </c>
      <c r="AM98" s="46">
        <v>0</v>
      </c>
      <c r="AN98" s="49">
        <v>1000</v>
      </c>
      <c r="AO98" s="48">
        <v>2024.08</v>
      </c>
      <c r="AP98" s="48">
        <v>2024.08</v>
      </c>
      <c r="AQ98" s="48">
        <v>7.31</v>
      </c>
      <c r="AR98" s="48">
        <v>182.87</v>
      </c>
    </row>
    <row r="99" spans="21:44" x14ac:dyDescent="0.35">
      <c r="U99" s="51">
        <v>10</v>
      </c>
      <c r="V99" s="51">
        <v>0.1</v>
      </c>
      <c r="W99" s="25">
        <v>491.4</v>
      </c>
      <c r="X99" s="54">
        <f t="shared" si="3"/>
        <v>1612.2047244094488</v>
      </c>
      <c r="Y99" s="24">
        <v>451.5</v>
      </c>
      <c r="Z99" s="55">
        <f t="shared" si="4"/>
        <v>1481.2992125984251</v>
      </c>
      <c r="AA99" s="58">
        <v>1</v>
      </c>
      <c r="AB99" s="48">
        <v>19589.689999999999</v>
      </c>
      <c r="AC99" s="48">
        <v>2089.92</v>
      </c>
      <c r="AD99" s="46">
        <v>0</v>
      </c>
      <c r="AE99" s="49">
        <v>25000</v>
      </c>
      <c r="AF99" s="52">
        <v>14742</v>
      </c>
      <c r="AG99" s="49">
        <v>55000</v>
      </c>
      <c r="AH99" s="52">
        <v>6509.97</v>
      </c>
      <c r="AI99" s="52">
        <v>9951.75</v>
      </c>
      <c r="AJ99" s="52">
        <f t="shared" si="5"/>
        <v>99959.89</v>
      </c>
      <c r="AK99" s="48">
        <v>877.78</v>
      </c>
      <c r="AL99" s="48">
        <v>146.30000000000001</v>
      </c>
      <c r="AM99" s="46">
        <v>0</v>
      </c>
      <c r="AN99" s="49">
        <v>1000</v>
      </c>
      <c r="AO99" s="48">
        <v>2024.08</v>
      </c>
      <c r="AP99" s="48">
        <v>2024.08</v>
      </c>
      <c r="AQ99" s="48">
        <v>7.31</v>
      </c>
      <c r="AR99" s="48">
        <v>182.87</v>
      </c>
    </row>
    <row r="100" spans="21:44" x14ac:dyDescent="0.35">
      <c r="U100" s="51">
        <v>10</v>
      </c>
      <c r="V100" s="51"/>
      <c r="W100" s="25">
        <v>512.4</v>
      </c>
      <c r="X100" s="54">
        <f t="shared" si="3"/>
        <v>1681.1023622047242</v>
      </c>
      <c r="Y100" s="24">
        <v>460.5</v>
      </c>
      <c r="Z100" s="55">
        <f t="shared" si="4"/>
        <v>1510.8267716535431</v>
      </c>
      <c r="AA100" s="58">
        <v>1.1000000000000001</v>
      </c>
      <c r="AB100" s="48">
        <v>19589.689999999999</v>
      </c>
      <c r="AC100" s="48">
        <v>2089.92</v>
      </c>
      <c r="AD100" s="46">
        <v>0</v>
      </c>
      <c r="AE100" s="49">
        <v>25000</v>
      </c>
      <c r="AF100" s="52">
        <v>15372</v>
      </c>
      <c r="AG100" s="49">
        <v>55000</v>
      </c>
      <c r="AH100" s="52">
        <v>6568.78</v>
      </c>
      <c r="AI100" s="52">
        <v>10377.030000000001</v>
      </c>
      <c r="AJ100" s="52">
        <f t="shared" si="5"/>
        <v>100105.8</v>
      </c>
      <c r="AK100" s="48">
        <v>877.78</v>
      </c>
      <c r="AL100" s="48">
        <v>146.30000000000001</v>
      </c>
      <c r="AM100" s="46">
        <v>0</v>
      </c>
      <c r="AN100" s="49">
        <v>1000</v>
      </c>
      <c r="AO100" s="48">
        <v>2024.08</v>
      </c>
      <c r="AP100" s="48">
        <v>2024.08</v>
      </c>
      <c r="AQ100" s="48">
        <v>7.31</v>
      </c>
      <c r="AR100" s="48">
        <v>182.87</v>
      </c>
    </row>
    <row r="101" spans="21:44" x14ac:dyDescent="0.35">
      <c r="U101" s="51">
        <v>10</v>
      </c>
      <c r="V101" s="51">
        <v>0.2</v>
      </c>
      <c r="W101" s="25">
        <v>539.20000000000005</v>
      </c>
      <c r="X101" s="54">
        <f t="shared" si="3"/>
        <v>1769.0288713910761</v>
      </c>
      <c r="Y101" s="24">
        <v>471.4</v>
      </c>
      <c r="Z101" s="55">
        <f t="shared" si="4"/>
        <v>1546.5879265091862</v>
      </c>
      <c r="AA101" s="58">
        <v>1.2</v>
      </c>
      <c r="AB101" s="48">
        <v>19589.689999999999</v>
      </c>
      <c r="AC101" s="48">
        <v>2089.92</v>
      </c>
      <c r="AD101" s="46">
        <v>0</v>
      </c>
      <c r="AE101" s="49">
        <v>25000</v>
      </c>
      <c r="AF101" s="52">
        <v>16176</v>
      </c>
      <c r="AG101" s="49">
        <v>55000</v>
      </c>
      <c r="AH101" s="52">
        <v>6643.82</v>
      </c>
      <c r="AI101" s="52">
        <v>10919.78</v>
      </c>
      <c r="AJ101" s="52">
        <f t="shared" si="5"/>
        <v>100292.01000000001</v>
      </c>
      <c r="AK101" s="48">
        <v>877.78</v>
      </c>
      <c r="AL101" s="48">
        <v>146.30000000000001</v>
      </c>
      <c r="AM101" s="46">
        <v>0</v>
      </c>
      <c r="AN101" s="49">
        <v>1000</v>
      </c>
      <c r="AO101" s="48">
        <v>2024.08</v>
      </c>
      <c r="AP101" s="48">
        <v>2024.08</v>
      </c>
      <c r="AQ101" s="48">
        <v>7.31</v>
      </c>
      <c r="AR101" s="48">
        <v>182.87</v>
      </c>
    </row>
    <row r="102" spans="21:44" x14ac:dyDescent="0.35">
      <c r="U102" s="51">
        <v>10</v>
      </c>
      <c r="V102" s="51">
        <v>1</v>
      </c>
      <c r="W102" s="25">
        <v>563.5</v>
      </c>
      <c r="X102" s="54">
        <f t="shared" si="3"/>
        <v>1848.7532808398948</v>
      </c>
      <c r="Y102" s="24">
        <v>484.5</v>
      </c>
      <c r="Z102" s="55">
        <f t="shared" si="4"/>
        <v>1589.5669291338581</v>
      </c>
      <c r="AA102" s="58">
        <v>1.3</v>
      </c>
      <c r="AB102" s="48">
        <v>19589.689999999999</v>
      </c>
      <c r="AC102" s="48">
        <v>2089.92</v>
      </c>
      <c r="AD102" s="46">
        <v>0</v>
      </c>
      <c r="AE102" s="49">
        <v>25000</v>
      </c>
      <c r="AF102" s="52">
        <v>16905</v>
      </c>
      <c r="AG102" s="49">
        <v>55000</v>
      </c>
      <c r="AH102" s="52">
        <v>6711.87</v>
      </c>
      <c r="AI102" s="52">
        <v>11411.9</v>
      </c>
      <c r="AJ102" s="52">
        <f t="shared" si="5"/>
        <v>100460.84000000001</v>
      </c>
      <c r="AK102" s="48">
        <v>877.78</v>
      </c>
      <c r="AL102" s="48">
        <v>146.30000000000001</v>
      </c>
      <c r="AM102" s="46">
        <v>0</v>
      </c>
      <c r="AN102" s="49">
        <v>1000</v>
      </c>
      <c r="AO102" s="48">
        <v>2024.08</v>
      </c>
      <c r="AP102" s="48">
        <v>2024.08</v>
      </c>
      <c r="AQ102" s="48">
        <v>7.31</v>
      </c>
      <c r="AR102" s="48">
        <v>182.87</v>
      </c>
    </row>
    <row r="103" spans="21:44" x14ac:dyDescent="0.35">
      <c r="U103" s="51">
        <v>10</v>
      </c>
      <c r="V103" s="51">
        <v>2</v>
      </c>
      <c r="W103" s="25">
        <v>587.79999999999995</v>
      </c>
      <c r="X103" s="54">
        <f t="shared" si="3"/>
        <v>1928.4776902887136</v>
      </c>
      <c r="Y103" s="24">
        <v>496.8</v>
      </c>
      <c r="Z103" s="55">
        <f t="shared" si="4"/>
        <v>1629.9212598425197</v>
      </c>
      <c r="AA103" s="58">
        <v>1.4</v>
      </c>
      <c r="AB103" s="48">
        <v>19589.689999999999</v>
      </c>
      <c r="AC103" s="48">
        <v>2089.92</v>
      </c>
      <c r="AD103" s="46">
        <v>0</v>
      </c>
      <c r="AE103" s="49">
        <v>25000</v>
      </c>
      <c r="AF103" s="52">
        <v>17634</v>
      </c>
      <c r="AG103" s="49">
        <v>55000</v>
      </c>
      <c r="AH103" s="52">
        <v>6779.92</v>
      </c>
      <c r="AI103" s="52">
        <v>11904.05</v>
      </c>
      <c r="AJ103" s="52">
        <f t="shared" si="5"/>
        <v>100629.64</v>
      </c>
      <c r="AK103" s="48">
        <v>877.78</v>
      </c>
      <c r="AL103" s="48">
        <v>146.30000000000001</v>
      </c>
      <c r="AM103" s="46">
        <v>0</v>
      </c>
      <c r="AN103" s="49">
        <v>1000</v>
      </c>
      <c r="AO103" s="48">
        <v>2024.08</v>
      </c>
      <c r="AP103" s="48">
        <v>2024.08</v>
      </c>
      <c r="AQ103" s="48">
        <v>7.31</v>
      </c>
      <c r="AR103" s="48">
        <v>182.87</v>
      </c>
    </row>
    <row r="104" spans="21:44" x14ac:dyDescent="0.35">
      <c r="U104" s="51">
        <v>10</v>
      </c>
      <c r="V104" s="51">
        <v>5</v>
      </c>
      <c r="W104" s="25">
        <v>619.79999999999995</v>
      </c>
      <c r="X104" s="54">
        <f t="shared" si="3"/>
        <v>2033.4645669291335</v>
      </c>
      <c r="Y104" s="24">
        <v>514</v>
      </c>
      <c r="Z104" s="55">
        <f t="shared" si="4"/>
        <v>1686.3517060367453</v>
      </c>
      <c r="AA104" s="58">
        <v>1.5</v>
      </c>
      <c r="AB104" s="48">
        <v>19589.689999999999</v>
      </c>
      <c r="AC104" s="48">
        <v>2089.92</v>
      </c>
      <c r="AD104" s="46">
        <v>0</v>
      </c>
      <c r="AE104" s="49">
        <v>25000</v>
      </c>
      <c r="AF104" s="52">
        <v>18594</v>
      </c>
      <c r="AG104" s="49">
        <v>55000</v>
      </c>
      <c r="AH104" s="52">
        <v>6869.5</v>
      </c>
      <c r="AI104" s="52">
        <v>12552.08</v>
      </c>
      <c r="AJ104" s="52">
        <f t="shared" si="5"/>
        <v>100852.03</v>
      </c>
      <c r="AK104" s="48">
        <v>877.78</v>
      </c>
      <c r="AL104" s="48">
        <v>146.30000000000001</v>
      </c>
      <c r="AM104" s="46">
        <v>0</v>
      </c>
      <c r="AN104" s="49">
        <v>1000</v>
      </c>
      <c r="AO104" s="48">
        <v>2024.08</v>
      </c>
      <c r="AP104" s="48">
        <v>2024.08</v>
      </c>
      <c r="AQ104" s="48">
        <v>7.31</v>
      </c>
      <c r="AR104" s="48">
        <v>182.87</v>
      </c>
    </row>
    <row r="105" spans="21:44" x14ac:dyDescent="0.35">
      <c r="U105" s="51">
        <v>10</v>
      </c>
      <c r="V105" s="51">
        <v>10</v>
      </c>
      <c r="W105" s="25">
        <v>644.1</v>
      </c>
      <c r="X105" s="54">
        <f t="shared" si="3"/>
        <v>2113.1889763779527</v>
      </c>
      <c r="Y105" s="24">
        <v>527</v>
      </c>
      <c r="Z105" s="55">
        <f t="shared" si="4"/>
        <v>1729.002624671916</v>
      </c>
      <c r="AA105" s="58">
        <v>1.5</v>
      </c>
      <c r="AB105" s="48">
        <v>19589.689999999999</v>
      </c>
      <c r="AC105" s="48">
        <v>2089.92</v>
      </c>
      <c r="AD105" s="46">
        <v>0</v>
      </c>
      <c r="AE105" s="49">
        <v>25000</v>
      </c>
      <c r="AF105" s="52">
        <v>19323</v>
      </c>
      <c r="AG105" s="49">
        <v>55000</v>
      </c>
      <c r="AH105" s="52">
        <v>6937.58</v>
      </c>
      <c r="AI105" s="52">
        <v>13044.2</v>
      </c>
      <c r="AJ105" s="52">
        <f t="shared" si="5"/>
        <v>101020.83</v>
      </c>
      <c r="AK105" s="48">
        <v>877.78</v>
      </c>
      <c r="AL105" s="48">
        <v>146.30000000000001</v>
      </c>
      <c r="AM105" s="46">
        <v>0</v>
      </c>
      <c r="AN105" s="49">
        <v>1000</v>
      </c>
      <c r="AO105" s="48">
        <v>2024.08</v>
      </c>
      <c r="AP105" s="48">
        <v>2024.08</v>
      </c>
      <c r="AQ105" s="48">
        <v>7.31</v>
      </c>
      <c r="AR105" s="48">
        <v>182.87</v>
      </c>
    </row>
    <row r="106" spans="21:44" x14ac:dyDescent="0.35">
      <c r="U106" s="51">
        <v>20</v>
      </c>
      <c r="V106" s="51">
        <v>5.0000000000000001E-3</v>
      </c>
      <c r="W106" s="25">
        <v>376</v>
      </c>
      <c r="X106" s="54">
        <f t="shared" si="3"/>
        <v>1233.5958005249342</v>
      </c>
      <c r="Y106" s="24">
        <v>426</v>
      </c>
      <c r="Z106" s="55">
        <f t="shared" si="4"/>
        <v>1397.6377952755904</v>
      </c>
      <c r="AA106" s="58">
        <v>0.2</v>
      </c>
      <c r="AB106" s="48">
        <v>19589.689999999999</v>
      </c>
      <c r="AC106" s="48">
        <v>2089.92</v>
      </c>
      <c r="AD106" s="46">
        <v>0</v>
      </c>
      <c r="AE106" s="49">
        <v>25000</v>
      </c>
      <c r="AF106" s="52">
        <v>12780</v>
      </c>
      <c r="AG106" s="49">
        <v>55000</v>
      </c>
      <c r="AH106" s="52">
        <v>6326.83</v>
      </c>
      <c r="AI106" s="52">
        <v>8627.2800000000007</v>
      </c>
      <c r="AJ106" s="52">
        <f t="shared" si="5"/>
        <v>99505.5</v>
      </c>
      <c r="AK106" s="48">
        <v>877.78</v>
      </c>
      <c r="AL106" s="48">
        <v>146.30000000000001</v>
      </c>
      <c r="AM106" s="46">
        <v>0</v>
      </c>
      <c r="AN106" s="49">
        <v>1000</v>
      </c>
      <c r="AO106" s="48">
        <v>2024.08</v>
      </c>
      <c r="AP106" s="48">
        <v>2024.08</v>
      </c>
      <c r="AQ106" s="48">
        <v>7.31</v>
      </c>
      <c r="AR106" s="48">
        <v>182.87</v>
      </c>
    </row>
    <row r="107" spans="21:44" x14ac:dyDescent="0.35">
      <c r="U107" s="51">
        <v>20</v>
      </c>
      <c r="V107" s="51">
        <v>8.0000000000000002E-3</v>
      </c>
      <c r="W107" s="25">
        <v>382.8</v>
      </c>
      <c r="X107" s="54">
        <f t="shared" si="3"/>
        <v>1255.9055118110236</v>
      </c>
      <c r="Y107" s="24">
        <v>429.6</v>
      </c>
      <c r="Z107" s="55">
        <f t="shared" si="4"/>
        <v>1409.4488188976377</v>
      </c>
      <c r="AA107" s="58">
        <v>0.3</v>
      </c>
      <c r="AB107" s="48">
        <v>19589.689999999999</v>
      </c>
      <c r="AC107" s="48">
        <v>2089.92</v>
      </c>
      <c r="AD107" s="46">
        <v>0</v>
      </c>
      <c r="AE107" s="49">
        <v>25000</v>
      </c>
      <c r="AF107" s="52">
        <v>12888</v>
      </c>
      <c r="AG107" s="49">
        <v>55000</v>
      </c>
      <c r="AH107" s="52">
        <v>6336.91</v>
      </c>
      <c r="AI107" s="52">
        <v>8700.18</v>
      </c>
      <c r="AJ107" s="52">
        <f t="shared" si="5"/>
        <v>99530.51999999999</v>
      </c>
      <c r="AK107" s="48">
        <v>877.78</v>
      </c>
      <c r="AL107" s="48">
        <v>146.30000000000001</v>
      </c>
      <c r="AM107" s="46">
        <v>0</v>
      </c>
      <c r="AN107" s="49">
        <v>1000</v>
      </c>
      <c r="AO107" s="48">
        <v>2024.08</v>
      </c>
      <c r="AP107" s="48">
        <v>2024.08</v>
      </c>
      <c r="AQ107" s="48">
        <v>7.31</v>
      </c>
      <c r="AR107" s="48">
        <v>182.87</v>
      </c>
    </row>
    <row r="108" spans="21:44" x14ac:dyDescent="0.35">
      <c r="U108" s="51">
        <v>20</v>
      </c>
      <c r="V108" s="51">
        <v>0.01</v>
      </c>
      <c r="W108" s="25">
        <v>386.2</v>
      </c>
      <c r="X108" s="54">
        <f t="shared" si="3"/>
        <v>1267.0603674540682</v>
      </c>
      <c r="Y108" s="24">
        <v>431.2</v>
      </c>
      <c r="Z108" s="55">
        <f t="shared" si="4"/>
        <v>1414.6981627296586</v>
      </c>
      <c r="AA108" s="58">
        <v>0.3</v>
      </c>
      <c r="AB108" s="48">
        <v>19589.689999999999</v>
      </c>
      <c r="AC108" s="48">
        <v>2089.92</v>
      </c>
      <c r="AD108" s="46">
        <v>0</v>
      </c>
      <c r="AE108" s="49">
        <v>25000</v>
      </c>
      <c r="AF108" s="52">
        <v>12936</v>
      </c>
      <c r="AG108" s="49">
        <v>55000</v>
      </c>
      <c r="AH108" s="52">
        <v>6341.39</v>
      </c>
      <c r="AI108" s="52">
        <v>8732.59</v>
      </c>
      <c r="AJ108" s="52">
        <f t="shared" si="5"/>
        <v>99541.63</v>
      </c>
      <c r="AK108" s="48">
        <v>877.78</v>
      </c>
      <c r="AL108" s="48">
        <v>146.30000000000001</v>
      </c>
      <c r="AM108" s="46">
        <v>0</v>
      </c>
      <c r="AN108" s="49">
        <v>1000</v>
      </c>
      <c r="AO108" s="48">
        <v>2024.08</v>
      </c>
      <c r="AP108" s="48">
        <v>2024.08</v>
      </c>
      <c r="AQ108" s="48">
        <v>7.31</v>
      </c>
      <c r="AR108" s="48">
        <v>182.87</v>
      </c>
    </row>
    <row r="109" spans="21:44" x14ac:dyDescent="0.35">
      <c r="U109" s="51">
        <v>20</v>
      </c>
      <c r="V109" s="51">
        <v>0.02</v>
      </c>
      <c r="W109" s="25">
        <v>396.5</v>
      </c>
      <c r="X109" s="54">
        <f t="shared" si="3"/>
        <v>1300.8530183727034</v>
      </c>
      <c r="Y109" s="24">
        <v>435.8</v>
      </c>
      <c r="Z109" s="55">
        <f t="shared" si="4"/>
        <v>1429.7900262467192</v>
      </c>
      <c r="AA109" s="58">
        <v>0.4</v>
      </c>
      <c r="AB109" s="48">
        <v>19589.689999999999</v>
      </c>
      <c r="AC109" s="48">
        <v>2089.92</v>
      </c>
      <c r="AD109" s="46">
        <v>0</v>
      </c>
      <c r="AE109" s="49">
        <v>25000</v>
      </c>
      <c r="AF109" s="52">
        <v>13074</v>
      </c>
      <c r="AG109" s="49">
        <v>55000</v>
      </c>
      <c r="AH109" s="52">
        <v>6354.27</v>
      </c>
      <c r="AI109" s="52">
        <v>8825.74</v>
      </c>
      <c r="AJ109" s="52">
        <f t="shared" si="5"/>
        <v>99573.599999999991</v>
      </c>
      <c r="AK109" s="48">
        <v>877.78</v>
      </c>
      <c r="AL109" s="48">
        <v>146.30000000000001</v>
      </c>
      <c r="AM109" s="46">
        <v>0</v>
      </c>
      <c r="AN109" s="49">
        <v>1000</v>
      </c>
      <c r="AO109" s="48">
        <v>2024.08</v>
      </c>
      <c r="AP109" s="48">
        <v>2024.08</v>
      </c>
      <c r="AQ109" s="48">
        <v>7.31</v>
      </c>
      <c r="AR109" s="48">
        <v>182.87</v>
      </c>
    </row>
    <row r="110" spans="21:44" x14ac:dyDescent="0.35">
      <c r="U110" s="51">
        <v>20</v>
      </c>
      <c r="V110" s="51">
        <v>0.05</v>
      </c>
      <c r="W110" s="25">
        <v>410.2</v>
      </c>
      <c r="X110" s="54">
        <f t="shared" si="3"/>
        <v>1345.800524934383</v>
      </c>
      <c r="Y110" s="24">
        <v>441.8</v>
      </c>
      <c r="Z110" s="55">
        <f t="shared" si="4"/>
        <v>1449.4750656167978</v>
      </c>
      <c r="AA110" s="58">
        <v>0.5</v>
      </c>
      <c r="AB110" s="48">
        <v>19589.689999999999</v>
      </c>
      <c r="AC110" s="48">
        <v>2089.92</v>
      </c>
      <c r="AD110" s="46">
        <v>0</v>
      </c>
      <c r="AE110" s="49">
        <v>25000</v>
      </c>
      <c r="AF110" s="52">
        <v>13254</v>
      </c>
      <c r="AG110" s="49">
        <v>55000</v>
      </c>
      <c r="AH110" s="52">
        <v>6371.07</v>
      </c>
      <c r="AI110" s="52">
        <v>8947.26</v>
      </c>
      <c r="AJ110" s="52">
        <f t="shared" si="5"/>
        <v>99615.280000000013</v>
      </c>
      <c r="AK110" s="48">
        <v>877.78</v>
      </c>
      <c r="AL110" s="48">
        <v>146.30000000000001</v>
      </c>
      <c r="AM110" s="46">
        <v>0</v>
      </c>
      <c r="AN110" s="49">
        <v>1000</v>
      </c>
      <c r="AO110" s="48">
        <v>2024.08</v>
      </c>
      <c r="AP110" s="48">
        <v>2024.08</v>
      </c>
      <c r="AQ110" s="48">
        <v>7.31</v>
      </c>
      <c r="AR110" s="48">
        <v>182.87</v>
      </c>
    </row>
    <row r="111" spans="21:44" x14ac:dyDescent="0.35">
      <c r="U111" s="51">
        <v>20</v>
      </c>
      <c r="V111" s="51">
        <v>0.1</v>
      </c>
      <c r="W111" s="25">
        <v>420.7</v>
      </c>
      <c r="X111" s="54">
        <f t="shared" si="3"/>
        <v>1380.2493438320209</v>
      </c>
      <c r="Y111" s="24">
        <v>446.3</v>
      </c>
      <c r="Z111" s="55">
        <f t="shared" si="4"/>
        <v>1464.2388451443569</v>
      </c>
      <c r="AA111" s="58">
        <v>0.6</v>
      </c>
      <c r="AB111" s="48">
        <v>19589.689999999999</v>
      </c>
      <c r="AC111" s="48">
        <v>2089.92</v>
      </c>
      <c r="AD111" s="46">
        <v>0</v>
      </c>
      <c r="AE111" s="49">
        <v>25000</v>
      </c>
      <c r="AF111" s="52">
        <v>13389</v>
      </c>
      <c r="AG111" s="49">
        <v>55000</v>
      </c>
      <c r="AH111" s="52">
        <v>6383.67</v>
      </c>
      <c r="AI111" s="52">
        <v>9038.39</v>
      </c>
      <c r="AJ111" s="52">
        <f t="shared" si="5"/>
        <v>99646.55</v>
      </c>
      <c r="AK111" s="48">
        <v>877.78</v>
      </c>
      <c r="AL111" s="48">
        <v>146.30000000000001</v>
      </c>
      <c r="AM111" s="46">
        <v>0</v>
      </c>
      <c r="AN111" s="49">
        <v>1000</v>
      </c>
      <c r="AO111" s="48">
        <v>2024.08</v>
      </c>
      <c r="AP111" s="48">
        <v>2024.08</v>
      </c>
      <c r="AQ111" s="48">
        <v>7.31</v>
      </c>
      <c r="AR111" s="48">
        <v>182.87</v>
      </c>
    </row>
    <row r="112" spans="21:44" x14ac:dyDescent="0.35">
      <c r="U112" s="51">
        <v>20</v>
      </c>
      <c r="V112" s="51">
        <v>0.2</v>
      </c>
      <c r="W112" s="25">
        <v>431.2</v>
      </c>
      <c r="X112" s="54">
        <f t="shared" si="3"/>
        <v>1414.6981627296586</v>
      </c>
      <c r="Y112" s="24">
        <v>450.8</v>
      </c>
      <c r="Z112" s="55">
        <f t="shared" si="4"/>
        <v>1479.002624671916</v>
      </c>
      <c r="AA112" s="58">
        <v>0.6</v>
      </c>
      <c r="AB112" s="48">
        <v>19589.689999999999</v>
      </c>
      <c r="AC112" s="48">
        <v>2089.92</v>
      </c>
      <c r="AD112" s="46">
        <v>0</v>
      </c>
      <c r="AE112" s="49">
        <v>25000</v>
      </c>
      <c r="AF112" s="52">
        <v>13524</v>
      </c>
      <c r="AG112" s="49">
        <v>55000</v>
      </c>
      <c r="AH112" s="52">
        <v>6396.28</v>
      </c>
      <c r="AI112" s="52">
        <v>9129.52</v>
      </c>
      <c r="AJ112" s="52">
        <f t="shared" si="5"/>
        <v>99677.81</v>
      </c>
      <c r="AK112" s="48">
        <v>877.78</v>
      </c>
      <c r="AL112" s="48">
        <v>146.30000000000001</v>
      </c>
      <c r="AM112" s="46">
        <v>0</v>
      </c>
      <c r="AN112" s="49">
        <v>1000</v>
      </c>
      <c r="AO112" s="48">
        <v>2024.08</v>
      </c>
      <c r="AP112" s="48">
        <v>2024.08</v>
      </c>
      <c r="AQ112" s="48">
        <v>7.31</v>
      </c>
      <c r="AR112" s="48">
        <v>182.87</v>
      </c>
    </row>
    <row r="113" spans="21:44" x14ac:dyDescent="0.35">
      <c r="U113" s="51">
        <v>20</v>
      </c>
      <c r="V113" s="51">
        <v>0.5</v>
      </c>
      <c r="W113" s="25">
        <v>444.6</v>
      </c>
      <c r="X113" s="54">
        <f t="shared" si="3"/>
        <v>1458.6614173228347</v>
      </c>
      <c r="Y113" s="24">
        <v>456.2</v>
      </c>
      <c r="Z113" s="55">
        <f t="shared" si="4"/>
        <v>1496.7191601049867</v>
      </c>
      <c r="AA113" s="58">
        <v>0.7</v>
      </c>
      <c r="AB113" s="48">
        <v>19589.689999999999</v>
      </c>
      <c r="AC113" s="48">
        <v>2089.92</v>
      </c>
      <c r="AD113" s="46">
        <v>0</v>
      </c>
      <c r="AE113" s="49">
        <v>25000</v>
      </c>
      <c r="AF113" s="52">
        <v>13686</v>
      </c>
      <c r="AG113" s="49">
        <v>55000</v>
      </c>
      <c r="AH113" s="52">
        <v>6411.4</v>
      </c>
      <c r="AI113" s="52">
        <v>9238.8799999999992</v>
      </c>
      <c r="AJ113" s="52">
        <f t="shared" si="5"/>
        <v>99715.33</v>
      </c>
      <c r="AK113" s="48">
        <v>877.78</v>
      </c>
      <c r="AL113" s="48">
        <v>146.30000000000001</v>
      </c>
      <c r="AM113" s="46">
        <v>0</v>
      </c>
      <c r="AN113" s="49">
        <v>1000</v>
      </c>
      <c r="AO113" s="48">
        <v>2024.08</v>
      </c>
      <c r="AP113" s="48">
        <v>2024.08</v>
      </c>
      <c r="AQ113" s="48">
        <v>7.31</v>
      </c>
      <c r="AR113" s="48">
        <v>182.87</v>
      </c>
    </row>
    <row r="114" spans="21:44" x14ac:dyDescent="0.35">
      <c r="U114" s="51">
        <v>20</v>
      </c>
      <c r="V114" s="51">
        <v>1</v>
      </c>
      <c r="W114" s="25">
        <v>456.7</v>
      </c>
      <c r="X114" s="54">
        <f t="shared" si="3"/>
        <v>1498.3595800524934</v>
      </c>
      <c r="Y114" s="24">
        <v>462.7</v>
      </c>
      <c r="Z114" s="55">
        <f t="shared" si="4"/>
        <v>1518.0446194225722</v>
      </c>
      <c r="AA114" s="58">
        <v>0.8</v>
      </c>
      <c r="AB114" s="48">
        <v>19589.689999999999</v>
      </c>
      <c r="AC114" s="48">
        <v>2089.92</v>
      </c>
      <c r="AD114" s="46">
        <v>0</v>
      </c>
      <c r="AE114" s="49">
        <v>25000</v>
      </c>
      <c r="AF114" s="52">
        <v>13881</v>
      </c>
      <c r="AG114" s="49">
        <v>55000</v>
      </c>
      <c r="AH114" s="52">
        <v>6429.6</v>
      </c>
      <c r="AI114" s="52">
        <v>9370.52</v>
      </c>
      <c r="AJ114" s="52">
        <f t="shared" si="5"/>
        <v>99760.489999999991</v>
      </c>
      <c r="AK114" s="48">
        <v>877.78</v>
      </c>
      <c r="AL114" s="48">
        <v>146.30000000000001</v>
      </c>
      <c r="AM114" s="46">
        <v>0</v>
      </c>
      <c r="AN114" s="49">
        <v>1000</v>
      </c>
      <c r="AO114" s="48">
        <v>2024.08</v>
      </c>
      <c r="AP114" s="48">
        <v>2024.08</v>
      </c>
      <c r="AQ114" s="48">
        <v>7.31</v>
      </c>
      <c r="AR114" s="48">
        <v>182.87</v>
      </c>
    </row>
    <row r="115" spans="21:44" x14ac:dyDescent="0.35">
      <c r="U115" s="51">
        <v>20</v>
      </c>
      <c r="V115" s="51">
        <v>2</v>
      </c>
      <c r="W115" s="25">
        <v>468.8</v>
      </c>
      <c r="X115" s="54">
        <f t="shared" si="3"/>
        <v>1538.0577427821522</v>
      </c>
      <c r="Y115" s="24">
        <v>469.2</v>
      </c>
      <c r="Z115" s="55">
        <f t="shared" si="4"/>
        <v>1539.3700787401574</v>
      </c>
      <c r="AA115" s="58">
        <v>0.9</v>
      </c>
      <c r="AB115" s="48">
        <v>19589.689999999999</v>
      </c>
      <c r="AC115" s="48">
        <v>2089.92</v>
      </c>
      <c r="AD115" s="46">
        <v>0</v>
      </c>
      <c r="AE115" s="49">
        <v>25000</v>
      </c>
      <c r="AF115" s="52">
        <v>14076</v>
      </c>
      <c r="AG115" s="49">
        <v>55000</v>
      </c>
      <c r="AH115" s="52">
        <v>6447.8</v>
      </c>
      <c r="AI115" s="52">
        <v>9502.15</v>
      </c>
      <c r="AJ115" s="52">
        <f t="shared" si="5"/>
        <v>99805.66</v>
      </c>
      <c r="AK115" s="48">
        <v>877.78</v>
      </c>
      <c r="AL115" s="48">
        <v>146.30000000000001</v>
      </c>
      <c r="AM115" s="46">
        <v>0</v>
      </c>
      <c r="AN115" s="49">
        <v>1000</v>
      </c>
      <c r="AO115" s="48">
        <v>2024.08</v>
      </c>
      <c r="AP115" s="48">
        <v>2024.08</v>
      </c>
      <c r="AQ115" s="48">
        <v>7.31</v>
      </c>
      <c r="AR115" s="48">
        <v>182.87</v>
      </c>
    </row>
    <row r="116" spans="21:44" x14ac:dyDescent="0.35">
      <c r="U116" s="51">
        <v>20</v>
      </c>
      <c r="V116" s="51">
        <v>5</v>
      </c>
      <c r="W116" s="25">
        <v>484.9</v>
      </c>
      <c r="X116" s="54">
        <f t="shared" si="3"/>
        <v>1590.8792650918633</v>
      </c>
      <c r="Y116" s="24">
        <v>477.8</v>
      </c>
      <c r="Z116" s="55">
        <f t="shared" si="4"/>
        <v>1567.5853018372702</v>
      </c>
      <c r="AA116" s="58">
        <v>0.9</v>
      </c>
      <c r="AB116" s="48">
        <v>19589.689999999999</v>
      </c>
      <c r="AC116" s="48">
        <v>2089.92</v>
      </c>
      <c r="AD116" s="46">
        <v>0</v>
      </c>
      <c r="AE116" s="49">
        <v>25000</v>
      </c>
      <c r="AF116" s="52">
        <v>14547</v>
      </c>
      <c r="AG116" s="49">
        <v>55000</v>
      </c>
      <c r="AH116" s="52">
        <v>6491.77</v>
      </c>
      <c r="AI116" s="52">
        <v>9820.11</v>
      </c>
      <c r="AJ116" s="52">
        <f t="shared" si="5"/>
        <v>99914.73</v>
      </c>
      <c r="AK116" s="48">
        <v>877.78</v>
      </c>
      <c r="AL116" s="48">
        <v>146.30000000000001</v>
      </c>
      <c r="AM116" s="46">
        <v>0</v>
      </c>
      <c r="AN116" s="49">
        <v>1000</v>
      </c>
      <c r="AO116" s="48">
        <v>2024.08</v>
      </c>
      <c r="AP116" s="48">
        <v>2024.08</v>
      </c>
      <c r="AQ116" s="48">
        <v>7.31</v>
      </c>
      <c r="AR116" s="48">
        <v>182.87</v>
      </c>
    </row>
    <row r="117" spans="21:44" x14ac:dyDescent="0.35">
      <c r="U117" s="51">
        <v>20</v>
      </c>
      <c r="V117" s="51">
        <v>10</v>
      </c>
      <c r="W117" s="25">
        <v>497</v>
      </c>
      <c r="X117" s="54">
        <f t="shared" si="3"/>
        <v>1630.5774278215222</v>
      </c>
      <c r="Y117" s="24">
        <v>484.3</v>
      </c>
      <c r="Z117" s="55">
        <f t="shared" si="4"/>
        <v>1588.9107611548557</v>
      </c>
      <c r="AA117" s="58">
        <v>1</v>
      </c>
      <c r="AB117" s="48">
        <v>19589.689999999999</v>
      </c>
      <c r="AC117" s="48">
        <v>2089.92</v>
      </c>
      <c r="AD117" s="46">
        <v>0</v>
      </c>
      <c r="AE117" s="49">
        <v>25000</v>
      </c>
      <c r="AF117" s="52">
        <v>14910</v>
      </c>
      <c r="AG117" s="49">
        <v>55000</v>
      </c>
      <c r="AH117" s="52">
        <v>6525.65</v>
      </c>
      <c r="AI117" s="52">
        <v>10065.16</v>
      </c>
      <c r="AJ117" s="52">
        <f t="shared" si="5"/>
        <v>99998.8</v>
      </c>
      <c r="AK117" s="48">
        <v>877.78</v>
      </c>
      <c r="AL117" s="48">
        <v>146.30000000000001</v>
      </c>
      <c r="AM117" s="46">
        <v>0</v>
      </c>
      <c r="AN117" s="49">
        <v>1000</v>
      </c>
      <c r="AO117" s="48">
        <v>2024.08</v>
      </c>
      <c r="AP117" s="48">
        <v>2024.08</v>
      </c>
      <c r="AQ117" s="48">
        <v>7.31</v>
      </c>
      <c r="AR117" s="48">
        <v>182.87</v>
      </c>
    </row>
    <row r="118" spans="21:44" x14ac:dyDescent="0.35">
      <c r="U118" s="51">
        <v>50</v>
      </c>
      <c r="V118" s="51">
        <v>5.0000000000000001E-3</v>
      </c>
      <c r="W118" s="25">
        <v>360.4</v>
      </c>
      <c r="X118" s="54">
        <f t="shared" si="3"/>
        <v>1182.4146981627296</v>
      </c>
      <c r="Y118" s="24">
        <v>435.2</v>
      </c>
      <c r="Z118" s="55">
        <f t="shared" si="4"/>
        <v>1427.8215223097111</v>
      </c>
      <c r="AA118" s="58">
        <v>0.1</v>
      </c>
      <c r="AB118" s="48">
        <v>19589.689999999999</v>
      </c>
      <c r="AC118" s="48">
        <v>2089.92</v>
      </c>
      <c r="AD118" s="46">
        <v>0</v>
      </c>
      <c r="AE118" s="49">
        <v>25000</v>
      </c>
      <c r="AF118" s="52">
        <v>13056</v>
      </c>
      <c r="AG118" s="49">
        <v>55000</v>
      </c>
      <c r="AH118" s="52">
        <v>6352.59</v>
      </c>
      <c r="AI118" s="52">
        <v>8813.59</v>
      </c>
      <c r="AJ118" s="52">
        <f t="shared" si="5"/>
        <v>99569.430000000008</v>
      </c>
      <c r="AK118" s="48">
        <v>877.78</v>
      </c>
      <c r="AL118" s="48">
        <v>146.30000000000001</v>
      </c>
      <c r="AM118" s="46">
        <v>0</v>
      </c>
      <c r="AN118" s="49">
        <v>1000</v>
      </c>
      <c r="AO118" s="48">
        <v>2024.08</v>
      </c>
      <c r="AP118" s="48">
        <v>2024.08</v>
      </c>
      <c r="AQ118" s="48">
        <v>7.31</v>
      </c>
      <c r="AR118" s="48">
        <v>182.87</v>
      </c>
    </row>
    <row r="119" spans="21:44" x14ac:dyDescent="0.35">
      <c r="U119" s="51">
        <v>50</v>
      </c>
      <c r="V119" s="51">
        <v>8.0000000000000002E-3</v>
      </c>
      <c r="W119" s="25">
        <v>363.1</v>
      </c>
      <c r="X119" s="54">
        <f t="shared" si="3"/>
        <v>1191.272965879265</v>
      </c>
      <c r="Y119" s="24">
        <v>436.6</v>
      </c>
      <c r="Z119" s="55">
        <f t="shared" si="4"/>
        <v>1432.4146981627296</v>
      </c>
      <c r="AA119" s="58">
        <v>0.1</v>
      </c>
      <c r="AB119" s="48">
        <v>19589.689999999999</v>
      </c>
      <c r="AC119" s="48">
        <v>2089.92</v>
      </c>
      <c r="AD119" s="46">
        <v>0</v>
      </c>
      <c r="AE119" s="49">
        <v>25000</v>
      </c>
      <c r="AF119" s="52">
        <v>13098</v>
      </c>
      <c r="AG119" s="49">
        <v>55000</v>
      </c>
      <c r="AH119" s="52">
        <v>6356.51</v>
      </c>
      <c r="AI119" s="52">
        <v>8841.9500000000007</v>
      </c>
      <c r="AJ119" s="52">
        <f t="shared" si="5"/>
        <v>99579.150000000009</v>
      </c>
      <c r="AK119" s="48">
        <v>877.78</v>
      </c>
      <c r="AL119" s="48">
        <v>146.30000000000001</v>
      </c>
      <c r="AM119" s="46">
        <v>0</v>
      </c>
      <c r="AN119" s="49">
        <v>1000</v>
      </c>
      <c r="AO119" s="48">
        <v>2024.08</v>
      </c>
      <c r="AP119" s="48">
        <v>2024.08</v>
      </c>
      <c r="AQ119" s="48">
        <v>7.31</v>
      </c>
      <c r="AR119" s="48">
        <v>182.87</v>
      </c>
    </row>
    <row r="120" spans="21:44" x14ac:dyDescent="0.35">
      <c r="U120" s="51">
        <v>50</v>
      </c>
      <c r="V120" s="51">
        <v>0.01</v>
      </c>
      <c r="W120" s="25">
        <v>364.4</v>
      </c>
      <c r="X120" s="54">
        <f t="shared" si="3"/>
        <v>1195.538057742782</v>
      </c>
      <c r="Y120" s="24">
        <v>437.3</v>
      </c>
      <c r="Z120" s="55">
        <f t="shared" si="4"/>
        <v>1434.7112860892389</v>
      </c>
      <c r="AA120" s="58">
        <v>0.1</v>
      </c>
      <c r="AB120" s="48">
        <v>19589.689999999999</v>
      </c>
      <c r="AC120" s="48">
        <v>2089.92</v>
      </c>
      <c r="AD120" s="46">
        <v>0</v>
      </c>
      <c r="AE120" s="49">
        <v>25000</v>
      </c>
      <c r="AF120" s="52">
        <v>13119</v>
      </c>
      <c r="AG120" s="49">
        <v>55000</v>
      </c>
      <c r="AH120" s="52">
        <v>6358.47</v>
      </c>
      <c r="AI120" s="52">
        <v>8856.1200000000008</v>
      </c>
      <c r="AJ120" s="52">
        <f t="shared" si="5"/>
        <v>99584.02</v>
      </c>
      <c r="AK120" s="48">
        <v>877.78</v>
      </c>
      <c r="AL120" s="48">
        <v>146.30000000000001</v>
      </c>
      <c r="AM120" s="46">
        <v>0</v>
      </c>
      <c r="AN120" s="49">
        <v>1000</v>
      </c>
      <c r="AO120" s="48">
        <v>2024.08</v>
      </c>
      <c r="AP120" s="48">
        <v>2024.08</v>
      </c>
      <c r="AQ120" s="48">
        <v>7.31</v>
      </c>
      <c r="AR120" s="48">
        <v>182.87</v>
      </c>
    </row>
    <row r="121" spans="21:44" x14ac:dyDescent="0.35">
      <c r="U121" s="51">
        <v>50</v>
      </c>
      <c r="V121" s="51">
        <v>0.02</v>
      </c>
      <c r="W121" s="25">
        <v>368.5</v>
      </c>
      <c r="X121" s="54">
        <f t="shared" si="3"/>
        <v>1208.989501312336</v>
      </c>
      <c r="Y121" s="24">
        <v>439.2</v>
      </c>
      <c r="Z121" s="55">
        <f t="shared" si="4"/>
        <v>1440.9448818897636</v>
      </c>
      <c r="AA121" s="58">
        <v>0.2</v>
      </c>
      <c r="AB121" s="48">
        <v>19589.689999999999</v>
      </c>
      <c r="AC121" s="48">
        <v>2089.92</v>
      </c>
      <c r="AD121" s="46">
        <v>0</v>
      </c>
      <c r="AE121" s="49">
        <v>25000</v>
      </c>
      <c r="AF121" s="52">
        <v>13176</v>
      </c>
      <c r="AG121" s="49">
        <v>55000</v>
      </c>
      <c r="AH121" s="52">
        <v>6363.79</v>
      </c>
      <c r="AI121" s="52">
        <v>8894.6</v>
      </c>
      <c r="AJ121" s="52">
        <f t="shared" si="5"/>
        <v>99597.22</v>
      </c>
      <c r="AK121" s="48">
        <v>877.78</v>
      </c>
      <c r="AL121" s="48">
        <v>146.30000000000001</v>
      </c>
      <c r="AM121" s="46">
        <v>0</v>
      </c>
      <c r="AN121" s="49">
        <v>1000</v>
      </c>
      <c r="AO121" s="48">
        <v>2024.08</v>
      </c>
      <c r="AP121" s="48">
        <v>2024.08</v>
      </c>
      <c r="AQ121" s="48">
        <v>7.31</v>
      </c>
      <c r="AR121" s="48">
        <v>182.87</v>
      </c>
    </row>
    <row r="122" spans="21:44" x14ac:dyDescent="0.35">
      <c r="U122" s="51">
        <v>50</v>
      </c>
      <c r="V122" s="51">
        <v>0.05</v>
      </c>
      <c r="W122" s="25">
        <v>374.1</v>
      </c>
      <c r="X122" s="54">
        <f t="shared" si="3"/>
        <v>1227.3622047244094</v>
      </c>
      <c r="Y122" s="24">
        <v>441.6</v>
      </c>
      <c r="Z122" s="55">
        <f t="shared" si="4"/>
        <v>1448.8188976377953</v>
      </c>
      <c r="AA122" s="58">
        <v>0.2</v>
      </c>
      <c r="AB122" s="48">
        <v>19589.689999999999</v>
      </c>
      <c r="AC122" s="48">
        <v>2089.92</v>
      </c>
      <c r="AD122" s="46">
        <v>0</v>
      </c>
      <c r="AE122" s="49">
        <v>25000</v>
      </c>
      <c r="AF122" s="52">
        <v>13248</v>
      </c>
      <c r="AG122" s="49">
        <v>55000</v>
      </c>
      <c r="AH122" s="52">
        <v>6370.51</v>
      </c>
      <c r="AI122" s="52">
        <v>8943.2000000000007</v>
      </c>
      <c r="AJ122" s="52">
        <f t="shared" si="5"/>
        <v>99613.900000000009</v>
      </c>
      <c r="AK122" s="48">
        <v>877.78</v>
      </c>
      <c r="AL122" s="48">
        <v>146.30000000000001</v>
      </c>
      <c r="AM122" s="46">
        <v>0</v>
      </c>
      <c r="AN122" s="49">
        <v>1000</v>
      </c>
      <c r="AO122" s="48">
        <v>2024.08</v>
      </c>
      <c r="AP122" s="48">
        <v>2024.08</v>
      </c>
      <c r="AQ122" s="48">
        <v>7.31</v>
      </c>
      <c r="AR122" s="48">
        <v>182.87</v>
      </c>
    </row>
    <row r="123" spans="21:44" x14ac:dyDescent="0.35">
      <c r="U123" s="51">
        <v>50</v>
      </c>
      <c r="V123" s="51">
        <v>0.1</v>
      </c>
      <c r="W123" s="25">
        <v>378.2</v>
      </c>
      <c r="X123" s="54">
        <f t="shared" si="3"/>
        <v>1240.8136482939631</v>
      </c>
      <c r="Y123" s="24">
        <v>443.5</v>
      </c>
      <c r="Z123" s="55">
        <f t="shared" si="4"/>
        <v>1455.0524934383202</v>
      </c>
      <c r="AA123" s="58">
        <v>0.3</v>
      </c>
      <c r="AB123" s="48">
        <v>19589.689999999999</v>
      </c>
      <c r="AC123" s="48">
        <v>2089.92</v>
      </c>
      <c r="AD123" s="46">
        <v>0</v>
      </c>
      <c r="AE123" s="49">
        <v>25000</v>
      </c>
      <c r="AF123" s="52">
        <v>13305</v>
      </c>
      <c r="AG123" s="49">
        <v>55000</v>
      </c>
      <c r="AH123" s="52">
        <v>6375.83</v>
      </c>
      <c r="AI123" s="52">
        <v>8981.68</v>
      </c>
      <c r="AJ123" s="52">
        <f t="shared" si="5"/>
        <v>99627.1</v>
      </c>
      <c r="AK123" s="48">
        <v>877.78</v>
      </c>
      <c r="AL123" s="48">
        <v>146.30000000000001</v>
      </c>
      <c r="AM123" s="46">
        <v>0</v>
      </c>
      <c r="AN123" s="49">
        <v>1000</v>
      </c>
      <c r="AO123" s="48">
        <v>2024.08</v>
      </c>
      <c r="AP123" s="48">
        <v>2024.08</v>
      </c>
      <c r="AQ123" s="48">
        <v>7.31</v>
      </c>
      <c r="AR123" s="48">
        <v>182.87</v>
      </c>
    </row>
    <row r="124" spans="21:44" x14ac:dyDescent="0.35">
      <c r="U124" s="51">
        <v>50</v>
      </c>
      <c r="V124" s="51">
        <v>0.2</v>
      </c>
      <c r="W124" s="25">
        <v>382.4</v>
      </c>
      <c r="X124" s="54">
        <f t="shared" si="3"/>
        <v>1254.5931758530182</v>
      </c>
      <c r="Y124" s="24">
        <v>445.3</v>
      </c>
      <c r="Z124" s="55">
        <f t="shared" si="4"/>
        <v>1460.9580052493438</v>
      </c>
      <c r="AA124" s="58">
        <v>0.3</v>
      </c>
      <c r="AB124" s="48">
        <v>19589.689999999999</v>
      </c>
      <c r="AC124" s="48">
        <v>2089.92</v>
      </c>
      <c r="AD124" s="46">
        <v>0</v>
      </c>
      <c r="AE124" s="49">
        <v>25000</v>
      </c>
      <c r="AF124" s="52">
        <v>13359</v>
      </c>
      <c r="AG124" s="49">
        <v>55000</v>
      </c>
      <c r="AH124" s="52">
        <v>6380.87</v>
      </c>
      <c r="AI124" s="52">
        <v>9018.14</v>
      </c>
      <c r="AJ124" s="52">
        <f t="shared" si="5"/>
        <v>99639.6</v>
      </c>
      <c r="AK124" s="48">
        <v>877.78</v>
      </c>
      <c r="AL124" s="48">
        <v>146.30000000000001</v>
      </c>
      <c r="AM124" s="46">
        <v>0</v>
      </c>
      <c r="AN124" s="49">
        <v>1000</v>
      </c>
      <c r="AO124" s="48">
        <v>2024.08</v>
      </c>
      <c r="AP124" s="48">
        <v>2024.08</v>
      </c>
      <c r="AQ124" s="48">
        <v>7.31</v>
      </c>
      <c r="AR124" s="48">
        <v>182.87</v>
      </c>
    </row>
    <row r="125" spans="21:44" x14ac:dyDescent="0.35">
      <c r="U125" s="51">
        <v>50</v>
      </c>
      <c r="V125" s="51">
        <v>0.5</v>
      </c>
      <c r="W125" s="25">
        <v>387.8</v>
      </c>
      <c r="X125" s="54">
        <f t="shared" si="3"/>
        <v>1272.3097112860892</v>
      </c>
      <c r="Y125" s="24">
        <v>447.4</v>
      </c>
      <c r="Z125" s="55">
        <f t="shared" si="4"/>
        <v>1467.8477690288712</v>
      </c>
      <c r="AA125" s="58">
        <v>0.3</v>
      </c>
      <c r="AB125" s="48">
        <v>19589.689999999999</v>
      </c>
      <c r="AC125" s="48">
        <v>2089.92</v>
      </c>
      <c r="AD125" s="46">
        <v>0</v>
      </c>
      <c r="AE125" s="49">
        <v>25000</v>
      </c>
      <c r="AF125" s="52">
        <v>13422</v>
      </c>
      <c r="AG125" s="49">
        <v>55000</v>
      </c>
      <c r="AH125" s="52">
        <v>6386.76</v>
      </c>
      <c r="AI125" s="52">
        <v>9060.67</v>
      </c>
      <c r="AJ125" s="52">
        <f t="shared" si="5"/>
        <v>99654.180000000008</v>
      </c>
      <c r="AK125" s="48">
        <v>877.78</v>
      </c>
      <c r="AL125" s="48">
        <v>146.30000000000001</v>
      </c>
      <c r="AM125" s="46">
        <v>0</v>
      </c>
      <c r="AN125" s="49">
        <v>1000</v>
      </c>
      <c r="AO125" s="48">
        <v>2024.08</v>
      </c>
      <c r="AP125" s="48">
        <v>2024.08</v>
      </c>
      <c r="AQ125" s="48">
        <v>7.31</v>
      </c>
      <c r="AR125" s="48">
        <v>182.87</v>
      </c>
    </row>
    <row r="126" spans="21:44" x14ac:dyDescent="0.35">
      <c r="U126" s="51">
        <v>50</v>
      </c>
      <c r="V126" s="51">
        <v>1</v>
      </c>
      <c r="W126" s="25">
        <v>392.6</v>
      </c>
      <c r="X126" s="54">
        <f t="shared" si="3"/>
        <v>1288.0577427821522</v>
      </c>
      <c r="Y126" s="24">
        <v>449.9</v>
      </c>
      <c r="Z126" s="55">
        <f t="shared" si="4"/>
        <v>1476.049868766404</v>
      </c>
      <c r="AA126" s="58">
        <v>0.4</v>
      </c>
      <c r="AB126" s="48">
        <v>19589.689999999999</v>
      </c>
      <c r="AC126" s="48">
        <v>2089.92</v>
      </c>
      <c r="AD126" s="46">
        <v>0</v>
      </c>
      <c r="AE126" s="49">
        <v>25000</v>
      </c>
      <c r="AF126" s="52">
        <v>13497</v>
      </c>
      <c r="AG126" s="49">
        <v>55000</v>
      </c>
      <c r="AH126" s="52">
        <v>6393.76</v>
      </c>
      <c r="AI126" s="52">
        <v>9111.2900000000009</v>
      </c>
      <c r="AJ126" s="52">
        <f t="shared" si="5"/>
        <v>99671.56</v>
      </c>
      <c r="AK126" s="48">
        <v>877.78</v>
      </c>
      <c r="AL126" s="48">
        <v>146.30000000000001</v>
      </c>
      <c r="AM126" s="46">
        <v>0</v>
      </c>
      <c r="AN126" s="49">
        <v>1000</v>
      </c>
      <c r="AO126" s="48">
        <v>2024.08</v>
      </c>
      <c r="AP126" s="48">
        <v>2024.08</v>
      </c>
      <c r="AQ126" s="48">
        <v>7.31</v>
      </c>
      <c r="AR126" s="48">
        <v>182.87</v>
      </c>
    </row>
    <row r="127" spans="21:44" x14ac:dyDescent="0.35">
      <c r="U127" s="51">
        <v>50</v>
      </c>
      <c r="V127" s="51">
        <v>2</v>
      </c>
      <c r="W127" s="25">
        <v>397.5</v>
      </c>
      <c r="X127" s="54">
        <f t="shared" si="3"/>
        <v>1304.1338582677165</v>
      </c>
      <c r="Y127" s="24">
        <v>452.5</v>
      </c>
      <c r="Z127" s="55">
        <f t="shared" si="4"/>
        <v>1484.5800524934382</v>
      </c>
      <c r="AA127" s="58">
        <v>0.4</v>
      </c>
      <c r="AB127" s="48">
        <v>19589.689999999999</v>
      </c>
      <c r="AC127" s="48">
        <v>2089.92</v>
      </c>
      <c r="AD127" s="46">
        <v>0</v>
      </c>
      <c r="AE127" s="49">
        <v>25000</v>
      </c>
      <c r="AF127" s="52">
        <v>13575</v>
      </c>
      <c r="AG127" s="49">
        <v>55000</v>
      </c>
      <c r="AH127" s="52">
        <v>6401.04</v>
      </c>
      <c r="AI127" s="52">
        <v>9163.9500000000007</v>
      </c>
      <c r="AJ127" s="52">
        <f t="shared" si="5"/>
        <v>99689.62000000001</v>
      </c>
      <c r="AK127" s="48">
        <v>877.78</v>
      </c>
      <c r="AL127" s="48">
        <v>146.30000000000001</v>
      </c>
      <c r="AM127" s="46">
        <v>0</v>
      </c>
      <c r="AN127" s="49">
        <v>1000</v>
      </c>
      <c r="AO127" s="48">
        <v>2024.08</v>
      </c>
      <c r="AP127" s="48">
        <v>2024.08</v>
      </c>
      <c r="AQ127" s="48">
        <v>7.31</v>
      </c>
      <c r="AR127" s="48">
        <v>182.87</v>
      </c>
    </row>
    <row r="128" spans="21:44" x14ac:dyDescent="0.35">
      <c r="U128" s="51">
        <v>50</v>
      </c>
      <c r="V128" s="51">
        <v>5</v>
      </c>
      <c r="W128" s="25">
        <v>403.9</v>
      </c>
      <c r="X128" s="54">
        <f t="shared" si="3"/>
        <v>1325.1312335958005</v>
      </c>
      <c r="Y128" s="24">
        <v>455.9</v>
      </c>
      <c r="Z128" s="55">
        <f t="shared" si="4"/>
        <v>1495.7349081364828</v>
      </c>
      <c r="AA128" s="58">
        <v>0.4</v>
      </c>
      <c r="AB128" s="48">
        <v>19589.689999999999</v>
      </c>
      <c r="AC128" s="48">
        <v>2089.92</v>
      </c>
      <c r="AD128" s="46">
        <v>0</v>
      </c>
      <c r="AE128" s="49">
        <v>25000</v>
      </c>
      <c r="AF128" s="52">
        <v>13677</v>
      </c>
      <c r="AG128" s="49">
        <v>55000</v>
      </c>
      <c r="AH128" s="52">
        <v>6410.56</v>
      </c>
      <c r="AI128" s="52">
        <v>9232.81</v>
      </c>
      <c r="AJ128" s="52">
        <f t="shared" si="5"/>
        <v>99713.24</v>
      </c>
      <c r="AK128" s="48">
        <v>877.78</v>
      </c>
      <c r="AL128" s="48">
        <v>146.30000000000001</v>
      </c>
      <c r="AM128" s="46">
        <v>0</v>
      </c>
      <c r="AN128" s="49">
        <v>1000</v>
      </c>
      <c r="AO128" s="48">
        <v>2024.08</v>
      </c>
      <c r="AP128" s="48">
        <v>2024.08</v>
      </c>
      <c r="AQ128" s="48">
        <v>7.31</v>
      </c>
      <c r="AR128" s="48">
        <v>182.87</v>
      </c>
    </row>
    <row r="129" spans="21:44" x14ac:dyDescent="0.35">
      <c r="U129" s="51">
        <v>50</v>
      </c>
      <c r="V129" s="51">
        <v>10</v>
      </c>
      <c r="W129" s="25">
        <v>408.8</v>
      </c>
      <c r="X129" s="54">
        <f t="shared" si="3"/>
        <v>1341.2073490813648</v>
      </c>
      <c r="Y129" s="24">
        <v>458.5</v>
      </c>
      <c r="Z129" s="55">
        <f t="shared" si="4"/>
        <v>1504.265091863517</v>
      </c>
      <c r="AA129" s="58">
        <v>0.5</v>
      </c>
      <c r="AB129" s="48">
        <v>19589.689999999999</v>
      </c>
      <c r="AC129" s="48">
        <v>2089.92</v>
      </c>
      <c r="AD129" s="46">
        <v>0</v>
      </c>
      <c r="AE129" s="49">
        <v>25000</v>
      </c>
      <c r="AF129" s="52">
        <v>13755</v>
      </c>
      <c r="AG129" s="49">
        <v>55000</v>
      </c>
      <c r="AH129" s="52">
        <v>6417.84</v>
      </c>
      <c r="AI129" s="52">
        <v>9285.4599999999991</v>
      </c>
      <c r="AJ129" s="52">
        <f t="shared" si="5"/>
        <v>99731.31</v>
      </c>
      <c r="AK129" s="48">
        <v>877.78</v>
      </c>
      <c r="AL129" s="48">
        <v>146.30000000000001</v>
      </c>
      <c r="AM129" s="46">
        <v>0</v>
      </c>
      <c r="AN129" s="49">
        <v>1000</v>
      </c>
      <c r="AO129" s="48">
        <v>2024.08</v>
      </c>
      <c r="AP129" s="48">
        <v>2024.08</v>
      </c>
      <c r="AQ129" s="48">
        <v>7.31</v>
      </c>
      <c r="AR129" s="48">
        <v>182.87</v>
      </c>
    </row>
    <row r="130" spans="21:44" x14ac:dyDescent="0.35">
      <c r="U130" s="51">
        <v>100</v>
      </c>
      <c r="V130" s="51">
        <v>5.0000000000000001E-3</v>
      </c>
      <c r="W130" s="25">
        <v>355.1</v>
      </c>
      <c r="X130" s="54">
        <f t="shared" si="3"/>
        <v>1165.0262467191601</v>
      </c>
      <c r="Y130" s="24">
        <v>438.3</v>
      </c>
      <c r="Z130" s="55">
        <f t="shared" si="4"/>
        <v>1437.992125984252</v>
      </c>
      <c r="AA130" s="58">
        <v>0</v>
      </c>
      <c r="AB130" s="48">
        <v>19589.689999999999</v>
      </c>
      <c r="AC130" s="48">
        <v>2089.92</v>
      </c>
      <c r="AD130" s="46">
        <v>0</v>
      </c>
      <c r="AE130" s="49">
        <v>25000</v>
      </c>
      <c r="AF130" s="52">
        <v>13149</v>
      </c>
      <c r="AG130" s="49">
        <v>55000</v>
      </c>
      <c r="AH130" s="52">
        <v>6361.27</v>
      </c>
      <c r="AI130" s="52">
        <v>8876.3700000000008</v>
      </c>
      <c r="AJ130" s="52">
        <f t="shared" si="5"/>
        <v>99590.97</v>
      </c>
      <c r="AK130" s="48">
        <v>877.78</v>
      </c>
      <c r="AL130" s="48">
        <v>146.30000000000001</v>
      </c>
      <c r="AM130" s="46">
        <v>0</v>
      </c>
      <c r="AN130" s="49">
        <v>1000</v>
      </c>
      <c r="AO130" s="48">
        <v>2024.08</v>
      </c>
      <c r="AP130" s="48">
        <v>2024.08</v>
      </c>
      <c r="AQ130" s="48">
        <v>7.31</v>
      </c>
      <c r="AR130" s="48">
        <v>182.87</v>
      </c>
    </row>
    <row r="131" spans="21:44" x14ac:dyDescent="0.35">
      <c r="U131" s="51">
        <v>100</v>
      </c>
      <c r="V131" s="51">
        <v>8.0000000000000002E-3</v>
      </c>
      <c r="W131" s="25">
        <v>356.5</v>
      </c>
      <c r="X131" s="54">
        <f t="shared" si="3"/>
        <v>1169.6194225721783</v>
      </c>
      <c r="Y131" s="24">
        <v>439</v>
      </c>
      <c r="Z131" s="55">
        <f t="shared" si="4"/>
        <v>1440.2887139107611</v>
      </c>
      <c r="AA131" s="58">
        <v>0.1</v>
      </c>
      <c r="AB131" s="48">
        <v>19589.689999999999</v>
      </c>
      <c r="AC131" s="48">
        <v>2089.92</v>
      </c>
      <c r="AD131" s="46">
        <v>0</v>
      </c>
      <c r="AE131" s="49">
        <v>25000</v>
      </c>
      <c r="AF131" s="52">
        <v>13170</v>
      </c>
      <c r="AG131" s="49">
        <v>55000</v>
      </c>
      <c r="AH131" s="52">
        <v>6363.23</v>
      </c>
      <c r="AI131" s="52">
        <v>8890.5499999999993</v>
      </c>
      <c r="AJ131" s="52">
        <f t="shared" si="5"/>
        <v>99595.83</v>
      </c>
      <c r="AK131" s="48">
        <v>877.78</v>
      </c>
      <c r="AL131" s="48">
        <v>146.30000000000001</v>
      </c>
      <c r="AM131" s="46">
        <v>0</v>
      </c>
      <c r="AN131" s="49">
        <v>1000</v>
      </c>
      <c r="AO131" s="48">
        <v>2024.08</v>
      </c>
      <c r="AP131" s="48">
        <v>2024.08</v>
      </c>
      <c r="AQ131" s="48">
        <v>7.31</v>
      </c>
      <c r="AR131" s="48">
        <v>182.87</v>
      </c>
    </row>
    <row r="132" spans="21:44" x14ac:dyDescent="0.35">
      <c r="U132" s="51">
        <v>100</v>
      </c>
      <c r="V132" s="51">
        <v>0.01</v>
      </c>
      <c r="W132" s="25">
        <v>357.2</v>
      </c>
      <c r="X132" s="54">
        <f t="shared" si="3"/>
        <v>1171.9160104986875</v>
      </c>
      <c r="Y132" s="24">
        <v>439.3</v>
      </c>
      <c r="Z132" s="55">
        <f t="shared" si="4"/>
        <v>1441.272965879265</v>
      </c>
      <c r="AA132" s="58">
        <v>0.1</v>
      </c>
      <c r="AB132" s="48">
        <v>19589.689999999999</v>
      </c>
      <c r="AC132" s="48">
        <v>2089.92</v>
      </c>
      <c r="AD132" s="46">
        <v>0</v>
      </c>
      <c r="AE132" s="49">
        <v>25000</v>
      </c>
      <c r="AF132" s="52">
        <v>13179</v>
      </c>
      <c r="AG132" s="49">
        <v>55000</v>
      </c>
      <c r="AH132" s="52">
        <v>6364.07</v>
      </c>
      <c r="AI132" s="52">
        <v>8896.6299999999992</v>
      </c>
      <c r="AJ132" s="52">
        <f t="shared" si="5"/>
        <v>99597.91</v>
      </c>
      <c r="AK132" s="48">
        <v>877.78</v>
      </c>
      <c r="AL132" s="48">
        <v>146.30000000000001</v>
      </c>
      <c r="AM132" s="46">
        <v>0</v>
      </c>
      <c r="AN132" s="49">
        <v>1000</v>
      </c>
      <c r="AO132" s="48">
        <v>2024.08</v>
      </c>
      <c r="AP132" s="48">
        <v>2024.08</v>
      </c>
      <c r="AQ132" s="48">
        <v>7.31</v>
      </c>
      <c r="AR132" s="48">
        <v>182.87</v>
      </c>
    </row>
    <row r="133" spans="21:44" x14ac:dyDescent="0.35">
      <c r="U133" s="51">
        <v>100</v>
      </c>
      <c r="V133" s="51">
        <v>0.02</v>
      </c>
      <c r="W133" s="25">
        <v>359.2</v>
      </c>
      <c r="X133" s="54">
        <f t="shared" si="3"/>
        <v>1178.4776902887138</v>
      </c>
      <c r="Y133" s="24">
        <v>440.3</v>
      </c>
      <c r="Z133" s="55">
        <f t="shared" si="4"/>
        <v>1444.5538057742781</v>
      </c>
      <c r="AA133" s="58">
        <v>0.1</v>
      </c>
      <c r="AB133" s="48">
        <v>19589.689999999999</v>
      </c>
      <c r="AC133" s="48">
        <v>2089.92</v>
      </c>
      <c r="AD133" s="46">
        <v>0</v>
      </c>
      <c r="AE133" s="49">
        <v>25000</v>
      </c>
      <c r="AF133" s="52">
        <v>13209</v>
      </c>
      <c r="AG133" s="49">
        <v>55000</v>
      </c>
      <c r="AH133" s="52">
        <v>6366.87</v>
      </c>
      <c r="AI133" s="52">
        <v>8916.8799999999992</v>
      </c>
      <c r="AJ133" s="52">
        <f t="shared" si="5"/>
        <v>99604.86</v>
      </c>
      <c r="AK133" s="48">
        <v>877.78</v>
      </c>
      <c r="AL133" s="48">
        <v>146.30000000000001</v>
      </c>
      <c r="AM133" s="46">
        <v>0</v>
      </c>
      <c r="AN133" s="49">
        <v>1000</v>
      </c>
      <c r="AO133" s="48">
        <v>2024.08</v>
      </c>
      <c r="AP133" s="48">
        <v>2024.08</v>
      </c>
      <c r="AQ133" s="48">
        <v>7.31</v>
      </c>
      <c r="AR133" s="48">
        <v>182.87</v>
      </c>
    </row>
    <row r="134" spans="21:44" x14ac:dyDescent="0.35">
      <c r="U134" s="51">
        <v>100</v>
      </c>
      <c r="V134" s="51">
        <v>0.05</v>
      </c>
      <c r="W134" s="25">
        <v>362</v>
      </c>
      <c r="X134" s="54">
        <f t="shared" si="3"/>
        <v>1187.6640419947505</v>
      </c>
      <c r="Y134" s="24">
        <v>441.5</v>
      </c>
      <c r="Z134" s="55">
        <f t="shared" si="4"/>
        <v>1448.4908136482939</v>
      </c>
      <c r="AA134" s="58">
        <v>0.1</v>
      </c>
      <c r="AB134" s="48">
        <v>19589.689999999999</v>
      </c>
      <c r="AC134" s="48">
        <v>2089.92</v>
      </c>
      <c r="AD134" s="46">
        <v>0</v>
      </c>
      <c r="AE134" s="49">
        <v>25000</v>
      </c>
      <c r="AF134" s="52">
        <v>13245</v>
      </c>
      <c r="AG134" s="49">
        <v>55000</v>
      </c>
      <c r="AH134" s="52">
        <v>6370.23</v>
      </c>
      <c r="AI134" s="52">
        <v>8941.18</v>
      </c>
      <c r="AJ134" s="52">
        <f t="shared" si="5"/>
        <v>99613.200000000012</v>
      </c>
      <c r="AK134" s="48">
        <v>877.78</v>
      </c>
      <c r="AL134" s="48">
        <v>146.30000000000001</v>
      </c>
      <c r="AM134" s="46">
        <v>0</v>
      </c>
      <c r="AN134" s="49">
        <v>1000</v>
      </c>
      <c r="AO134" s="48">
        <v>2024.08</v>
      </c>
      <c r="AP134" s="48">
        <v>2024.08</v>
      </c>
      <c r="AQ134" s="48">
        <v>7.31</v>
      </c>
      <c r="AR134" s="48">
        <v>182.87</v>
      </c>
    </row>
    <row r="135" spans="21:44" x14ac:dyDescent="0.35">
      <c r="U135" s="51">
        <v>100</v>
      </c>
      <c r="V135" s="51">
        <v>0.1</v>
      </c>
      <c r="W135" s="25">
        <v>364.1</v>
      </c>
      <c r="X135" s="54">
        <f t="shared" si="3"/>
        <v>1194.5538057742783</v>
      </c>
      <c r="Y135" s="24">
        <v>442.4</v>
      </c>
      <c r="Z135" s="55">
        <f t="shared" si="4"/>
        <v>1451.4435695538057</v>
      </c>
      <c r="AA135" s="58">
        <v>0.1</v>
      </c>
      <c r="AB135" s="48">
        <v>19589.689999999999</v>
      </c>
      <c r="AC135" s="48">
        <v>2089.92</v>
      </c>
      <c r="AD135" s="46">
        <v>0</v>
      </c>
      <c r="AE135" s="49">
        <v>25000</v>
      </c>
      <c r="AF135" s="52">
        <v>13272</v>
      </c>
      <c r="AG135" s="49">
        <v>55000</v>
      </c>
      <c r="AH135" s="52">
        <v>6372.75</v>
      </c>
      <c r="AI135" s="52">
        <v>8959.41</v>
      </c>
      <c r="AJ135" s="52">
        <f t="shared" si="5"/>
        <v>99619.45</v>
      </c>
      <c r="AK135" s="48">
        <v>877.78</v>
      </c>
      <c r="AL135" s="48">
        <v>146.30000000000001</v>
      </c>
      <c r="AM135" s="46">
        <v>0</v>
      </c>
      <c r="AN135" s="49">
        <v>1000</v>
      </c>
      <c r="AO135" s="48">
        <v>2024.08</v>
      </c>
      <c r="AP135" s="48">
        <v>2024.08</v>
      </c>
      <c r="AQ135" s="48">
        <v>7.31</v>
      </c>
      <c r="AR135" s="48">
        <v>182.87</v>
      </c>
    </row>
    <row r="136" spans="21:44" x14ac:dyDescent="0.35">
      <c r="U136" s="51">
        <v>100</v>
      </c>
      <c r="V136" s="51">
        <v>0.2</v>
      </c>
      <c r="W136" s="25">
        <v>366.2</v>
      </c>
      <c r="X136" s="54">
        <f t="shared" si="3"/>
        <v>1201.4435695538057</v>
      </c>
      <c r="Y136" s="24">
        <v>443.3</v>
      </c>
      <c r="Z136" s="55">
        <f t="shared" si="4"/>
        <v>1454.3963254593175</v>
      </c>
      <c r="AA136" s="58">
        <v>0.2</v>
      </c>
      <c r="AB136" s="48">
        <v>19589.689999999999</v>
      </c>
      <c r="AC136" s="48">
        <v>2089.92</v>
      </c>
      <c r="AD136" s="46">
        <v>0</v>
      </c>
      <c r="AE136" s="49">
        <v>25000</v>
      </c>
      <c r="AF136" s="52">
        <v>13299</v>
      </c>
      <c r="AG136" s="49">
        <v>55000</v>
      </c>
      <c r="AH136" s="52">
        <v>6375.27</v>
      </c>
      <c r="AI136" s="52">
        <v>8977.6299999999992</v>
      </c>
      <c r="AJ136" s="52">
        <f t="shared" si="5"/>
        <v>99625.709999999992</v>
      </c>
      <c r="AK136" s="48">
        <v>877.78</v>
      </c>
      <c r="AL136" s="48">
        <v>146.30000000000001</v>
      </c>
      <c r="AM136" s="46">
        <v>0</v>
      </c>
      <c r="AN136" s="49">
        <v>1000</v>
      </c>
      <c r="AO136" s="48">
        <v>2024.08</v>
      </c>
      <c r="AP136" s="48">
        <v>2024.08</v>
      </c>
      <c r="AQ136" s="48">
        <v>7.31</v>
      </c>
      <c r="AR136" s="48">
        <v>182.87</v>
      </c>
    </row>
    <row r="137" spans="21:44" x14ac:dyDescent="0.35">
      <c r="U137" s="51">
        <v>100</v>
      </c>
      <c r="V137" s="51">
        <v>0.5</v>
      </c>
      <c r="W137" s="25">
        <v>368.9</v>
      </c>
      <c r="X137" s="54">
        <f t="shared" si="3"/>
        <v>1210.3018372703411</v>
      </c>
      <c r="Y137" s="24">
        <v>444.4</v>
      </c>
      <c r="Z137" s="55">
        <f t="shared" si="4"/>
        <v>1458.0052493438318</v>
      </c>
      <c r="AA137" s="58">
        <v>0.2</v>
      </c>
      <c r="AB137" s="48">
        <v>19589.689999999999</v>
      </c>
      <c r="AC137" s="48">
        <v>2089.92</v>
      </c>
      <c r="AD137" s="46">
        <v>0</v>
      </c>
      <c r="AE137" s="49">
        <v>25000</v>
      </c>
      <c r="AF137" s="52">
        <v>13332</v>
      </c>
      <c r="AG137" s="49">
        <v>55000</v>
      </c>
      <c r="AH137" s="52">
        <v>6378.35</v>
      </c>
      <c r="AI137" s="52">
        <v>8999.91</v>
      </c>
      <c r="AJ137" s="52">
        <f t="shared" si="5"/>
        <v>99633.349999999991</v>
      </c>
      <c r="AK137" s="48">
        <v>877.78</v>
      </c>
      <c r="AL137" s="48">
        <v>146.30000000000001</v>
      </c>
      <c r="AM137" s="46">
        <v>0</v>
      </c>
      <c r="AN137" s="49">
        <v>1000</v>
      </c>
      <c r="AO137" s="48">
        <v>2024.08</v>
      </c>
      <c r="AP137" s="48">
        <v>2024.08</v>
      </c>
      <c r="AQ137" s="48">
        <v>7.31</v>
      </c>
      <c r="AR137" s="48">
        <v>182.87</v>
      </c>
    </row>
    <row r="138" spans="21:44" x14ac:dyDescent="0.35">
      <c r="U138" s="51">
        <v>100</v>
      </c>
      <c r="V138" s="51">
        <v>1</v>
      </c>
      <c r="W138" s="25">
        <v>371.3</v>
      </c>
      <c r="X138" s="54">
        <f t="shared" si="3"/>
        <v>1218.1758530183727</v>
      </c>
      <c r="Y138" s="24">
        <v>445.7</v>
      </c>
      <c r="Z138" s="55">
        <f t="shared" si="4"/>
        <v>1462.270341207349</v>
      </c>
      <c r="AA138" s="58">
        <v>0.2</v>
      </c>
      <c r="AB138" s="48">
        <v>19589.689999999999</v>
      </c>
      <c r="AC138" s="48">
        <v>2089.92</v>
      </c>
      <c r="AD138" s="46">
        <v>0</v>
      </c>
      <c r="AE138" s="49">
        <v>25000</v>
      </c>
      <c r="AF138" s="52">
        <v>13371</v>
      </c>
      <c r="AG138" s="49">
        <v>55000</v>
      </c>
      <c r="AH138" s="52">
        <v>6381.99</v>
      </c>
      <c r="AI138" s="52">
        <v>9026.24</v>
      </c>
      <c r="AJ138" s="52">
        <f t="shared" si="5"/>
        <v>99642.37999999999</v>
      </c>
      <c r="AK138" s="48">
        <v>877.78</v>
      </c>
      <c r="AL138" s="48">
        <v>146.30000000000001</v>
      </c>
      <c r="AM138" s="46">
        <v>0</v>
      </c>
      <c r="AN138" s="49">
        <v>1000</v>
      </c>
      <c r="AO138" s="48">
        <v>2024.08</v>
      </c>
      <c r="AP138" s="48">
        <v>2024.08</v>
      </c>
      <c r="AQ138" s="48">
        <v>7.31</v>
      </c>
      <c r="AR138" s="48">
        <v>182.87</v>
      </c>
    </row>
    <row r="139" spans="21:44" x14ac:dyDescent="0.35">
      <c r="U139" s="51">
        <v>100</v>
      </c>
      <c r="V139" s="51">
        <v>2</v>
      </c>
      <c r="W139" s="25">
        <v>373.7</v>
      </c>
      <c r="X139" s="54">
        <f t="shared" si="3"/>
        <v>1226.0498687664042</v>
      </c>
      <c r="Y139" s="24">
        <v>447</v>
      </c>
      <c r="Z139" s="55">
        <f t="shared" si="4"/>
        <v>1466.535433070866</v>
      </c>
      <c r="AA139" s="58">
        <v>0.2</v>
      </c>
      <c r="AB139" s="48">
        <v>19589.689999999999</v>
      </c>
      <c r="AC139" s="48">
        <v>2089.92</v>
      </c>
      <c r="AD139" s="46">
        <v>0</v>
      </c>
      <c r="AE139" s="49">
        <v>25000</v>
      </c>
      <c r="AF139" s="52">
        <v>13410</v>
      </c>
      <c r="AG139" s="49">
        <v>55000</v>
      </c>
      <c r="AH139" s="52">
        <v>6385.64</v>
      </c>
      <c r="AI139" s="52">
        <v>9052.56</v>
      </c>
      <c r="AJ139" s="52">
        <f t="shared" si="5"/>
        <v>99651.41</v>
      </c>
      <c r="AK139" s="48">
        <v>877.78</v>
      </c>
      <c r="AL139" s="48">
        <v>146.30000000000001</v>
      </c>
      <c r="AM139" s="46">
        <v>0</v>
      </c>
      <c r="AN139" s="49">
        <v>1000</v>
      </c>
      <c r="AO139" s="48">
        <v>2024.08</v>
      </c>
      <c r="AP139" s="48">
        <v>2024.08</v>
      </c>
      <c r="AQ139" s="48">
        <v>7.31</v>
      </c>
      <c r="AR139" s="48">
        <v>182.87</v>
      </c>
    </row>
    <row r="140" spans="21:44" x14ac:dyDescent="0.35">
      <c r="U140" s="51">
        <v>100</v>
      </c>
      <c r="V140" s="51">
        <v>5</v>
      </c>
      <c r="W140" s="25">
        <v>376.9</v>
      </c>
      <c r="X140" s="54">
        <f t="shared" si="3"/>
        <v>1236.5485564304461</v>
      </c>
      <c r="Y140" s="24">
        <v>448.7</v>
      </c>
      <c r="Z140" s="55">
        <f t="shared" si="4"/>
        <v>1472.1128608923884</v>
      </c>
      <c r="AA140" s="58">
        <v>0.2</v>
      </c>
      <c r="AB140" s="48">
        <v>19589.689999999999</v>
      </c>
      <c r="AC140" s="48">
        <v>2089.92</v>
      </c>
      <c r="AD140" s="46">
        <v>0</v>
      </c>
      <c r="AE140" s="49">
        <v>25000</v>
      </c>
      <c r="AF140" s="52">
        <v>13461</v>
      </c>
      <c r="AG140" s="49">
        <v>55000</v>
      </c>
      <c r="AH140" s="52">
        <v>6390.4</v>
      </c>
      <c r="AI140" s="52">
        <v>9086.99</v>
      </c>
      <c r="AJ140" s="52">
        <f t="shared" si="5"/>
        <v>99663.22</v>
      </c>
      <c r="AK140" s="48">
        <v>877.78</v>
      </c>
      <c r="AL140" s="48">
        <v>146.30000000000001</v>
      </c>
      <c r="AM140" s="46">
        <v>0</v>
      </c>
      <c r="AN140" s="49">
        <v>1000</v>
      </c>
      <c r="AO140" s="48">
        <v>2024.08</v>
      </c>
      <c r="AP140" s="48">
        <v>2024.08</v>
      </c>
      <c r="AQ140" s="48">
        <v>7.31</v>
      </c>
      <c r="AR140" s="48">
        <v>182.87</v>
      </c>
    </row>
    <row r="141" spans="21:44" x14ac:dyDescent="0.35">
      <c r="U141" s="51">
        <v>100</v>
      </c>
      <c r="V141" s="51">
        <v>10</v>
      </c>
      <c r="W141" s="25">
        <v>379.4</v>
      </c>
      <c r="X141" s="54">
        <f t="shared" si="3"/>
        <v>1244.7506561679788</v>
      </c>
      <c r="Y141" s="24">
        <v>450</v>
      </c>
      <c r="Z141" s="55">
        <f t="shared" si="4"/>
        <v>1476.3779527559054</v>
      </c>
      <c r="AA141" s="58">
        <v>0.3</v>
      </c>
      <c r="AB141" s="48">
        <v>19589.689999999999</v>
      </c>
      <c r="AC141" s="48">
        <v>2089.92</v>
      </c>
      <c r="AD141" s="46">
        <v>0</v>
      </c>
      <c r="AE141" s="49">
        <v>25000</v>
      </c>
      <c r="AF141" s="52">
        <v>13500</v>
      </c>
      <c r="AG141" s="49">
        <v>55000</v>
      </c>
      <c r="AH141" s="52">
        <v>6394.04</v>
      </c>
      <c r="AI141" s="52">
        <v>9113.32</v>
      </c>
      <c r="AJ141" s="52">
        <f t="shared" si="5"/>
        <v>99672.25</v>
      </c>
      <c r="AK141" s="48">
        <v>877.78</v>
      </c>
      <c r="AL141" s="48">
        <v>146.30000000000001</v>
      </c>
      <c r="AM141" s="46">
        <v>0</v>
      </c>
      <c r="AN141" s="49">
        <v>1000</v>
      </c>
      <c r="AO141" s="48">
        <v>2024.08</v>
      </c>
      <c r="AP141" s="48">
        <v>2024.08</v>
      </c>
      <c r="AQ141" s="48">
        <v>7.31</v>
      </c>
      <c r="AR141" s="48">
        <v>182.87</v>
      </c>
    </row>
    <row r="142" spans="21:44" x14ac:dyDescent="0.35">
      <c r="U142" s="51">
        <v>200</v>
      </c>
      <c r="V142" s="51">
        <v>5.0000000000000001E-3</v>
      </c>
      <c r="W142" s="25">
        <v>352.5</v>
      </c>
      <c r="X142" s="54">
        <f t="shared" si="3"/>
        <v>1156.4960629921259</v>
      </c>
      <c r="Y142" s="24">
        <v>439.9</v>
      </c>
      <c r="Z142" s="55">
        <f t="shared" si="4"/>
        <v>1443.2414698162729</v>
      </c>
      <c r="AA142" s="58">
        <v>0</v>
      </c>
      <c r="AB142" s="48">
        <v>19589.689999999999</v>
      </c>
      <c r="AC142" s="48">
        <v>2089.92</v>
      </c>
      <c r="AD142" s="46">
        <v>0</v>
      </c>
      <c r="AE142" s="49">
        <v>25000</v>
      </c>
      <c r="AF142" s="52">
        <v>13197</v>
      </c>
      <c r="AG142" s="49">
        <v>55000</v>
      </c>
      <c r="AH142" s="52">
        <v>6365.75</v>
      </c>
      <c r="AI142" s="52">
        <v>8908.7800000000007</v>
      </c>
      <c r="AJ142" s="52">
        <f t="shared" si="5"/>
        <v>99602.08</v>
      </c>
      <c r="AK142" s="48">
        <v>877.78</v>
      </c>
      <c r="AL142" s="48">
        <v>146.30000000000001</v>
      </c>
      <c r="AM142" s="46">
        <v>0</v>
      </c>
      <c r="AN142" s="49">
        <v>1000</v>
      </c>
      <c r="AO142" s="48">
        <v>2024.08</v>
      </c>
      <c r="AP142" s="48">
        <v>2024.08</v>
      </c>
      <c r="AQ142" s="48">
        <v>7.31</v>
      </c>
      <c r="AR142" s="48">
        <v>182.87</v>
      </c>
    </row>
    <row r="143" spans="21:44" x14ac:dyDescent="0.35">
      <c r="U143" s="51">
        <v>200</v>
      </c>
      <c r="V143" s="51">
        <v>8.0000000000000002E-3</v>
      </c>
      <c r="W143" s="25">
        <v>353.2</v>
      </c>
      <c r="X143" s="54">
        <f t="shared" si="3"/>
        <v>1158.792650918635</v>
      </c>
      <c r="Y143" s="24">
        <v>440.2</v>
      </c>
      <c r="Z143" s="55">
        <f t="shared" si="4"/>
        <v>1444.2257217847769</v>
      </c>
      <c r="AA143" s="58">
        <v>0</v>
      </c>
      <c r="AB143" s="48">
        <v>19589.689999999999</v>
      </c>
      <c r="AC143" s="48">
        <v>2089.92</v>
      </c>
      <c r="AD143" s="46">
        <v>0</v>
      </c>
      <c r="AE143" s="49">
        <v>25000</v>
      </c>
      <c r="AF143" s="52">
        <v>13206</v>
      </c>
      <c r="AG143" s="49">
        <v>55000</v>
      </c>
      <c r="AH143" s="52">
        <v>6366.59</v>
      </c>
      <c r="AI143" s="52">
        <v>8914.85</v>
      </c>
      <c r="AJ143" s="52">
        <f t="shared" si="5"/>
        <v>99604.17</v>
      </c>
      <c r="AK143" s="48">
        <v>877.78</v>
      </c>
      <c r="AL143" s="48">
        <v>146.30000000000001</v>
      </c>
      <c r="AM143" s="46">
        <v>0</v>
      </c>
      <c r="AN143" s="49">
        <v>1000</v>
      </c>
      <c r="AO143" s="48">
        <v>2024.08</v>
      </c>
      <c r="AP143" s="48">
        <v>2024.08</v>
      </c>
      <c r="AQ143" s="48">
        <v>7.31</v>
      </c>
      <c r="AR143" s="48">
        <v>182.87</v>
      </c>
    </row>
    <row r="144" spans="21:44" x14ac:dyDescent="0.35">
      <c r="U144" s="51">
        <v>200</v>
      </c>
      <c r="V144" s="51">
        <v>0.01</v>
      </c>
      <c r="W144" s="25">
        <v>353.6</v>
      </c>
      <c r="X144" s="54">
        <f t="shared" si="3"/>
        <v>1160.1049868766404</v>
      </c>
      <c r="Y144" s="24">
        <v>440.4</v>
      </c>
      <c r="Z144" s="55">
        <f t="shared" si="4"/>
        <v>1444.8818897637793</v>
      </c>
      <c r="AA144" s="58">
        <v>0</v>
      </c>
      <c r="AB144" s="48">
        <v>19589.689999999999</v>
      </c>
      <c r="AC144" s="48">
        <v>2089.92</v>
      </c>
      <c r="AD144" s="46">
        <v>0</v>
      </c>
      <c r="AE144" s="49">
        <v>25000</v>
      </c>
      <c r="AF144" s="52">
        <v>13212</v>
      </c>
      <c r="AG144" s="49">
        <v>55000</v>
      </c>
      <c r="AH144" s="52">
        <v>6367.15</v>
      </c>
      <c r="AI144" s="52">
        <v>8918.9</v>
      </c>
      <c r="AJ144" s="52">
        <f t="shared" si="5"/>
        <v>99605.560000000012</v>
      </c>
      <c r="AK144" s="48">
        <v>877.78</v>
      </c>
      <c r="AL144" s="48">
        <v>146.30000000000001</v>
      </c>
      <c r="AM144" s="46">
        <v>0</v>
      </c>
      <c r="AN144" s="49">
        <v>1000</v>
      </c>
      <c r="AO144" s="48">
        <v>2024.08</v>
      </c>
      <c r="AP144" s="48">
        <v>2024.08</v>
      </c>
      <c r="AQ144" s="48">
        <v>7.31</v>
      </c>
      <c r="AR144" s="48">
        <v>182.87</v>
      </c>
    </row>
    <row r="145" spans="21:44" x14ac:dyDescent="0.35">
      <c r="U145" s="51">
        <v>200</v>
      </c>
      <c r="V145" s="51">
        <v>0.02</v>
      </c>
      <c r="W145" s="25">
        <v>354.6</v>
      </c>
      <c r="X145" s="54">
        <f t="shared" si="3"/>
        <v>1163.3858267716535</v>
      </c>
      <c r="Y145" s="24">
        <v>440.9</v>
      </c>
      <c r="Z145" s="55">
        <f t="shared" si="4"/>
        <v>1446.522309711286</v>
      </c>
      <c r="AA145" s="58">
        <v>0</v>
      </c>
      <c r="AB145" s="48">
        <v>19589.689999999999</v>
      </c>
      <c r="AC145" s="48">
        <v>2089.92</v>
      </c>
      <c r="AD145" s="46">
        <v>0</v>
      </c>
      <c r="AE145" s="49">
        <v>25000</v>
      </c>
      <c r="AF145" s="52">
        <v>13227</v>
      </c>
      <c r="AG145" s="49">
        <v>55000</v>
      </c>
      <c r="AH145" s="52">
        <v>6368.55</v>
      </c>
      <c r="AI145" s="52">
        <v>8929.0300000000007</v>
      </c>
      <c r="AJ145" s="52">
        <f t="shared" si="5"/>
        <v>99609.03</v>
      </c>
      <c r="AK145" s="48">
        <v>877.78</v>
      </c>
      <c r="AL145" s="48">
        <v>146.30000000000001</v>
      </c>
      <c r="AM145" s="46">
        <v>0</v>
      </c>
      <c r="AN145" s="49">
        <v>1000</v>
      </c>
      <c r="AO145" s="48">
        <v>2024.08</v>
      </c>
      <c r="AP145" s="48">
        <v>2024.08</v>
      </c>
      <c r="AQ145" s="48">
        <v>7.31</v>
      </c>
      <c r="AR145" s="48">
        <v>182.87</v>
      </c>
    </row>
    <row r="146" spans="21:44" x14ac:dyDescent="0.35">
      <c r="U146" s="51">
        <v>200</v>
      </c>
      <c r="V146" s="51">
        <v>0.05</v>
      </c>
      <c r="W146" s="25">
        <v>356</v>
      </c>
      <c r="X146" s="54">
        <f t="shared" si="3"/>
        <v>1167.9790026246719</v>
      </c>
      <c r="Y146" s="24">
        <v>441.5</v>
      </c>
      <c r="Z146" s="55">
        <f t="shared" si="4"/>
        <v>1448.4908136482939</v>
      </c>
      <c r="AA146" s="58">
        <v>0.1</v>
      </c>
      <c r="AB146" s="48">
        <v>19589.689999999999</v>
      </c>
      <c r="AC146" s="48">
        <v>2089.92</v>
      </c>
      <c r="AD146" s="46">
        <v>0</v>
      </c>
      <c r="AE146" s="49">
        <v>25000</v>
      </c>
      <c r="AF146" s="52">
        <v>13245</v>
      </c>
      <c r="AG146" s="49">
        <v>55000</v>
      </c>
      <c r="AH146" s="52">
        <v>6370.23</v>
      </c>
      <c r="AI146" s="52">
        <v>8941.18</v>
      </c>
      <c r="AJ146" s="52">
        <f t="shared" si="5"/>
        <v>99613.200000000012</v>
      </c>
      <c r="AK146" s="48">
        <v>877.78</v>
      </c>
      <c r="AL146" s="48">
        <v>146.30000000000001</v>
      </c>
      <c r="AM146" s="46">
        <v>0</v>
      </c>
      <c r="AN146" s="49">
        <v>1000</v>
      </c>
      <c r="AO146" s="48">
        <v>2024.08</v>
      </c>
      <c r="AP146" s="48">
        <v>2024.08</v>
      </c>
      <c r="AQ146" s="48">
        <v>7.31</v>
      </c>
      <c r="AR146" s="48">
        <v>182.87</v>
      </c>
    </row>
    <row r="147" spans="21:44" x14ac:dyDescent="0.35">
      <c r="U147" s="51">
        <v>200</v>
      </c>
      <c r="V147" s="51">
        <v>0.1</v>
      </c>
      <c r="W147" s="25">
        <v>357</v>
      </c>
      <c r="X147" s="54">
        <f t="shared" si="3"/>
        <v>1171.259842519685</v>
      </c>
      <c r="Y147" s="24">
        <v>441.9</v>
      </c>
      <c r="Z147" s="55">
        <f t="shared" si="4"/>
        <v>1449.803149606299</v>
      </c>
      <c r="AA147" s="58">
        <v>0.1</v>
      </c>
      <c r="AB147" s="48">
        <v>19589.689999999999</v>
      </c>
      <c r="AC147" s="48">
        <v>2089.92</v>
      </c>
      <c r="AD147" s="46">
        <v>0</v>
      </c>
      <c r="AE147" s="49">
        <v>25000</v>
      </c>
      <c r="AF147" s="52">
        <v>13257</v>
      </c>
      <c r="AG147" s="49">
        <v>55000</v>
      </c>
      <c r="AH147" s="52">
        <v>6371.35</v>
      </c>
      <c r="AI147" s="52">
        <v>8949.2800000000007</v>
      </c>
      <c r="AJ147" s="52">
        <f t="shared" si="5"/>
        <v>99615.98</v>
      </c>
      <c r="AK147" s="48">
        <v>877.78</v>
      </c>
      <c r="AL147" s="48">
        <v>146.30000000000001</v>
      </c>
      <c r="AM147" s="46">
        <v>0</v>
      </c>
      <c r="AN147" s="49">
        <v>1000</v>
      </c>
      <c r="AO147" s="48">
        <v>2024.08</v>
      </c>
      <c r="AP147" s="48">
        <v>2024.08</v>
      </c>
      <c r="AQ147" s="48">
        <v>7.31</v>
      </c>
      <c r="AR147" s="48">
        <v>182.87</v>
      </c>
    </row>
    <row r="148" spans="21:44" x14ac:dyDescent="0.35">
      <c r="U148" s="51">
        <v>200</v>
      </c>
      <c r="V148" s="51">
        <v>0.2</v>
      </c>
      <c r="W148" s="25">
        <v>358.1</v>
      </c>
      <c r="X148" s="54">
        <f t="shared" si="3"/>
        <v>1174.8687664041995</v>
      </c>
      <c r="Y148" s="24">
        <v>442.4</v>
      </c>
      <c r="Z148" s="55">
        <f t="shared" si="4"/>
        <v>1451.4435695538057</v>
      </c>
      <c r="AA148" s="58">
        <v>0.1</v>
      </c>
      <c r="AB148" s="48">
        <v>19589.689999999999</v>
      </c>
      <c r="AC148" s="48">
        <v>2089.92</v>
      </c>
      <c r="AD148" s="46">
        <v>0</v>
      </c>
      <c r="AE148" s="49">
        <v>25000</v>
      </c>
      <c r="AF148" s="52">
        <v>13272</v>
      </c>
      <c r="AG148" s="49">
        <v>55000</v>
      </c>
      <c r="AH148" s="52">
        <v>6372.75</v>
      </c>
      <c r="AI148" s="52">
        <v>8959.41</v>
      </c>
      <c r="AJ148" s="52">
        <f t="shared" si="5"/>
        <v>99619.45</v>
      </c>
      <c r="AK148" s="48">
        <v>877.78</v>
      </c>
      <c r="AL148" s="48">
        <v>146.30000000000001</v>
      </c>
      <c r="AM148" s="46">
        <v>0</v>
      </c>
      <c r="AN148" s="49">
        <v>1000</v>
      </c>
      <c r="AO148" s="48">
        <v>2024.08</v>
      </c>
      <c r="AP148" s="48">
        <v>2024.08</v>
      </c>
      <c r="AQ148" s="48">
        <v>7.31</v>
      </c>
      <c r="AR148" s="48">
        <v>182.87</v>
      </c>
    </row>
    <row r="149" spans="21:44" x14ac:dyDescent="0.35">
      <c r="U149" s="51">
        <v>200</v>
      </c>
      <c r="V149" s="51">
        <v>0.5</v>
      </c>
      <c r="W149" s="25">
        <v>359.4</v>
      </c>
      <c r="X149" s="54">
        <f t="shared" si="3"/>
        <v>1179.1338582677165</v>
      </c>
      <c r="Y149" s="24">
        <v>442.9</v>
      </c>
      <c r="Z149" s="55">
        <f t="shared" si="4"/>
        <v>1453.0839895013121</v>
      </c>
      <c r="AA149" s="58">
        <v>0.1</v>
      </c>
      <c r="AB149" s="48">
        <v>19589.689999999999</v>
      </c>
      <c r="AC149" s="48">
        <v>2089.92</v>
      </c>
      <c r="AD149" s="46">
        <v>0</v>
      </c>
      <c r="AE149" s="49">
        <v>25000</v>
      </c>
      <c r="AF149" s="52">
        <v>13287</v>
      </c>
      <c r="AG149" s="49">
        <v>55000</v>
      </c>
      <c r="AH149" s="52">
        <v>6374.15</v>
      </c>
      <c r="AI149" s="52">
        <v>8969.5300000000007</v>
      </c>
      <c r="AJ149" s="52">
        <f t="shared" si="5"/>
        <v>99622.930000000008</v>
      </c>
      <c r="AK149" s="48">
        <v>877.78</v>
      </c>
      <c r="AL149" s="48">
        <v>146.30000000000001</v>
      </c>
      <c r="AM149" s="46">
        <v>0</v>
      </c>
      <c r="AN149" s="49">
        <v>1000</v>
      </c>
      <c r="AO149" s="48">
        <v>2024.08</v>
      </c>
      <c r="AP149" s="48">
        <v>2024.08</v>
      </c>
      <c r="AQ149" s="48">
        <v>7.31</v>
      </c>
      <c r="AR149" s="48">
        <v>182.87</v>
      </c>
    </row>
    <row r="150" spans="21:44" x14ac:dyDescent="0.35">
      <c r="U150" s="51">
        <v>200</v>
      </c>
      <c r="V150" s="51">
        <v>1</v>
      </c>
      <c r="W150" s="25">
        <v>360.6</v>
      </c>
      <c r="X150" s="54">
        <f t="shared" si="3"/>
        <v>1183.0708661417323</v>
      </c>
      <c r="Y150" s="24">
        <v>443.5</v>
      </c>
      <c r="Z150" s="55">
        <f t="shared" si="4"/>
        <v>1455.0524934383202</v>
      </c>
      <c r="AA150" s="58">
        <v>0.1</v>
      </c>
      <c r="AB150" s="48">
        <v>19589.689999999999</v>
      </c>
      <c r="AC150" s="48">
        <v>2089.92</v>
      </c>
      <c r="AD150" s="46">
        <v>0</v>
      </c>
      <c r="AE150" s="49">
        <v>25000</v>
      </c>
      <c r="AF150" s="52">
        <v>13305</v>
      </c>
      <c r="AG150" s="49">
        <v>55000</v>
      </c>
      <c r="AH150" s="52">
        <v>6375.83</v>
      </c>
      <c r="AI150" s="52">
        <v>8981.68</v>
      </c>
      <c r="AJ150" s="52">
        <f t="shared" si="5"/>
        <v>99627.1</v>
      </c>
      <c r="AK150" s="48">
        <v>877.78</v>
      </c>
      <c r="AL150" s="48">
        <v>146.30000000000001</v>
      </c>
      <c r="AM150" s="46">
        <v>0</v>
      </c>
      <c r="AN150" s="49">
        <v>1000</v>
      </c>
      <c r="AO150" s="48">
        <v>2024.08</v>
      </c>
      <c r="AP150" s="48">
        <v>2024.08</v>
      </c>
      <c r="AQ150" s="48">
        <v>7.31</v>
      </c>
      <c r="AR150" s="48">
        <v>182.87</v>
      </c>
    </row>
    <row r="151" spans="21:44" x14ac:dyDescent="0.35">
      <c r="U151" s="51">
        <v>200</v>
      </c>
      <c r="V151" s="51">
        <v>2</v>
      </c>
      <c r="W151" s="25">
        <v>361.8</v>
      </c>
      <c r="X151" s="54">
        <f t="shared" ref="X151:X165" si="6">W151/0.3048</f>
        <v>1187.007874015748</v>
      </c>
      <c r="Y151" s="24">
        <v>444.2</v>
      </c>
      <c r="Z151" s="55">
        <f t="shared" ref="Z151:Z165" si="7">Y151/0.3048</f>
        <v>1457.3490813648293</v>
      </c>
      <c r="AA151" s="58">
        <v>0.1</v>
      </c>
      <c r="AB151" s="48">
        <v>19589.689999999999</v>
      </c>
      <c r="AC151" s="48">
        <v>2089.92</v>
      </c>
      <c r="AD151" s="46">
        <v>0</v>
      </c>
      <c r="AE151" s="49">
        <v>25000</v>
      </c>
      <c r="AF151" s="52">
        <v>13326</v>
      </c>
      <c r="AG151" s="49">
        <v>55000</v>
      </c>
      <c r="AH151" s="52">
        <v>6377.79</v>
      </c>
      <c r="AI151" s="52">
        <v>8995.86</v>
      </c>
      <c r="AJ151" s="52">
        <f t="shared" ref="AJ151:AJ165" si="8">AB151+AC151+AD151+AE151+AF151+AG151-AH151-AI151</f>
        <v>99631.96</v>
      </c>
      <c r="AK151" s="48">
        <v>877.78</v>
      </c>
      <c r="AL151" s="48">
        <v>146.30000000000001</v>
      </c>
      <c r="AM151" s="46">
        <v>0</v>
      </c>
      <c r="AN151" s="49">
        <v>1000</v>
      </c>
      <c r="AO151" s="48">
        <v>2024.08</v>
      </c>
      <c r="AP151" s="48">
        <v>2024.08</v>
      </c>
      <c r="AQ151" s="48">
        <v>7.31</v>
      </c>
      <c r="AR151" s="48">
        <v>182.87</v>
      </c>
    </row>
    <row r="152" spans="21:44" x14ac:dyDescent="0.35">
      <c r="U152" s="51">
        <v>200</v>
      </c>
      <c r="V152" s="51">
        <v>5</v>
      </c>
      <c r="W152" s="25">
        <v>363.4</v>
      </c>
      <c r="X152" s="54">
        <f t="shared" si="6"/>
        <v>1192.257217847769</v>
      </c>
      <c r="Y152" s="24">
        <v>445</v>
      </c>
      <c r="Z152" s="55">
        <f t="shared" si="7"/>
        <v>1459.9737532808399</v>
      </c>
      <c r="AA152" s="58">
        <v>0.1</v>
      </c>
      <c r="AB152" s="48">
        <v>19589.689999999999</v>
      </c>
      <c r="AC152" s="48">
        <v>2089.92</v>
      </c>
      <c r="AD152" s="46">
        <v>0</v>
      </c>
      <c r="AE152" s="49">
        <v>25000</v>
      </c>
      <c r="AF152" s="52">
        <v>13350</v>
      </c>
      <c r="AG152" s="49">
        <v>55000</v>
      </c>
      <c r="AH152" s="52">
        <v>6380.03</v>
      </c>
      <c r="AI152" s="52">
        <v>9012.06</v>
      </c>
      <c r="AJ152" s="52">
        <f t="shared" si="8"/>
        <v>99637.52</v>
      </c>
      <c r="AK152" s="48">
        <v>877.78</v>
      </c>
      <c r="AL152" s="48">
        <v>146.30000000000001</v>
      </c>
      <c r="AM152" s="46">
        <v>0</v>
      </c>
      <c r="AN152" s="49">
        <v>1000</v>
      </c>
      <c r="AO152" s="48">
        <v>2024.08</v>
      </c>
      <c r="AP152" s="48">
        <v>2024.08</v>
      </c>
      <c r="AQ152" s="48">
        <v>7.31</v>
      </c>
      <c r="AR152" s="48">
        <v>182.87</v>
      </c>
    </row>
    <row r="153" spans="21:44" x14ac:dyDescent="0.35">
      <c r="U153" s="51">
        <v>200</v>
      </c>
      <c r="V153" s="51">
        <v>10</v>
      </c>
      <c r="W153" s="25">
        <v>364.6</v>
      </c>
      <c r="X153" s="54">
        <f t="shared" si="6"/>
        <v>1196.1942257217847</v>
      </c>
      <c r="Y153" s="24">
        <v>445.7</v>
      </c>
      <c r="Z153" s="55">
        <f t="shared" si="7"/>
        <v>1462.270341207349</v>
      </c>
      <c r="AA153" s="58">
        <v>0.1</v>
      </c>
      <c r="AB153" s="48">
        <v>19589.689999999999</v>
      </c>
      <c r="AC153" s="48">
        <v>2089.92</v>
      </c>
      <c r="AD153" s="46">
        <v>0</v>
      </c>
      <c r="AE153" s="49">
        <v>25000</v>
      </c>
      <c r="AF153" s="52">
        <v>13371</v>
      </c>
      <c r="AG153" s="49">
        <v>55000</v>
      </c>
      <c r="AH153" s="52">
        <v>6381.99</v>
      </c>
      <c r="AI153" s="52">
        <v>9026.24</v>
      </c>
      <c r="AJ153" s="52">
        <f t="shared" si="8"/>
        <v>99642.37999999999</v>
      </c>
      <c r="AK153" s="48">
        <v>877.78</v>
      </c>
      <c r="AL153" s="48">
        <v>146.30000000000001</v>
      </c>
      <c r="AM153" s="46">
        <v>0</v>
      </c>
      <c r="AN153" s="49">
        <v>1000</v>
      </c>
      <c r="AO153" s="48">
        <v>2024.08</v>
      </c>
      <c r="AP153" s="48">
        <v>2024.08</v>
      </c>
      <c r="AQ153" s="48">
        <v>7.31</v>
      </c>
      <c r="AR153" s="48">
        <v>182.87</v>
      </c>
    </row>
    <row r="154" spans="21:44" x14ac:dyDescent="0.35">
      <c r="U154" s="51">
        <v>500</v>
      </c>
      <c r="V154" s="51">
        <v>5.0000000000000001E-3</v>
      </c>
      <c r="W154" s="25">
        <v>351</v>
      </c>
      <c r="X154" s="54">
        <f t="shared" si="6"/>
        <v>1151.5748031496062</v>
      </c>
      <c r="Y154" s="24">
        <v>440.8</v>
      </c>
      <c r="Z154" s="55">
        <f t="shared" si="7"/>
        <v>1446.1942257217847</v>
      </c>
      <c r="AA154" s="58">
        <v>0</v>
      </c>
      <c r="AB154" s="48">
        <v>19589.689999999999</v>
      </c>
      <c r="AC154" s="48">
        <v>2089.92</v>
      </c>
      <c r="AD154" s="46">
        <v>0</v>
      </c>
      <c r="AE154" s="49">
        <v>25000</v>
      </c>
      <c r="AF154" s="52">
        <v>13224</v>
      </c>
      <c r="AG154" s="49">
        <v>55000</v>
      </c>
      <c r="AH154" s="52">
        <v>6368.27</v>
      </c>
      <c r="AI154" s="52">
        <v>8927</v>
      </c>
      <c r="AJ154" s="52">
        <f t="shared" si="8"/>
        <v>99608.34</v>
      </c>
      <c r="AK154" s="48">
        <v>877.78</v>
      </c>
      <c r="AL154" s="48">
        <v>146.30000000000001</v>
      </c>
      <c r="AM154" s="46">
        <v>0</v>
      </c>
      <c r="AN154" s="49">
        <v>1000</v>
      </c>
      <c r="AO154" s="48">
        <v>2024.08</v>
      </c>
      <c r="AP154" s="48">
        <v>2024.08</v>
      </c>
      <c r="AQ154" s="48">
        <v>7.31</v>
      </c>
      <c r="AR154" s="48">
        <v>182.87</v>
      </c>
    </row>
    <row r="155" spans="21:44" x14ac:dyDescent="0.35">
      <c r="U155" s="51">
        <v>500</v>
      </c>
      <c r="V155" s="51">
        <v>8.0000000000000002E-3</v>
      </c>
      <c r="W155" s="25">
        <v>351.2</v>
      </c>
      <c r="X155" s="54">
        <f t="shared" si="6"/>
        <v>1152.2309711286089</v>
      </c>
      <c r="Y155" s="24">
        <v>440.9</v>
      </c>
      <c r="Z155" s="55">
        <f t="shared" si="7"/>
        <v>1446.522309711286</v>
      </c>
      <c r="AA155" s="58">
        <v>0</v>
      </c>
      <c r="AB155" s="48">
        <v>19589.689999999999</v>
      </c>
      <c r="AC155" s="48">
        <v>2089.92</v>
      </c>
      <c r="AD155" s="46">
        <v>0</v>
      </c>
      <c r="AE155" s="49">
        <v>25000</v>
      </c>
      <c r="AF155" s="52">
        <v>13227</v>
      </c>
      <c r="AG155" s="49">
        <v>55000</v>
      </c>
      <c r="AH155" s="52">
        <v>6368.55</v>
      </c>
      <c r="AI155" s="52">
        <v>8929.0300000000007</v>
      </c>
      <c r="AJ155" s="52">
        <f t="shared" si="8"/>
        <v>99609.03</v>
      </c>
      <c r="AK155" s="48">
        <v>877.78</v>
      </c>
      <c r="AL155" s="48">
        <v>146.30000000000001</v>
      </c>
      <c r="AM155" s="46">
        <v>0</v>
      </c>
      <c r="AN155" s="49">
        <v>1000</v>
      </c>
      <c r="AO155" s="48">
        <v>2024.08</v>
      </c>
      <c r="AP155" s="48">
        <v>2024.08</v>
      </c>
      <c r="AQ155" s="48">
        <v>7.31</v>
      </c>
      <c r="AR155" s="48">
        <v>182.87</v>
      </c>
    </row>
    <row r="156" spans="21:44" x14ac:dyDescent="0.35">
      <c r="U156" s="51">
        <v>500</v>
      </c>
      <c r="V156" s="51">
        <v>0.01</v>
      </c>
      <c r="W156" s="25">
        <v>351.4</v>
      </c>
      <c r="X156" s="54">
        <f t="shared" si="6"/>
        <v>1152.8871391076113</v>
      </c>
      <c r="Y156" s="24">
        <v>441</v>
      </c>
      <c r="Z156" s="55">
        <f t="shared" si="7"/>
        <v>1446.8503937007874</v>
      </c>
      <c r="AA156" s="58">
        <v>0</v>
      </c>
      <c r="AB156" s="48">
        <v>19589.689999999999</v>
      </c>
      <c r="AC156" s="48">
        <v>2089.92</v>
      </c>
      <c r="AD156" s="46">
        <v>0</v>
      </c>
      <c r="AE156" s="49">
        <v>25000</v>
      </c>
      <c r="AF156" s="52">
        <v>13230</v>
      </c>
      <c r="AG156" s="49">
        <v>55000</v>
      </c>
      <c r="AH156" s="52">
        <v>6368.83</v>
      </c>
      <c r="AI156" s="52">
        <v>8931.0499999999993</v>
      </c>
      <c r="AJ156" s="52">
        <f t="shared" si="8"/>
        <v>99609.73</v>
      </c>
      <c r="AK156" s="48">
        <v>877.78</v>
      </c>
      <c r="AL156" s="48">
        <v>146.30000000000001</v>
      </c>
      <c r="AM156" s="46">
        <v>0</v>
      </c>
      <c r="AN156" s="49">
        <v>1000</v>
      </c>
      <c r="AO156" s="48">
        <v>2024.08</v>
      </c>
      <c r="AP156" s="48">
        <v>2024.08</v>
      </c>
      <c r="AQ156" s="48">
        <v>7.31</v>
      </c>
      <c r="AR156" s="48">
        <v>182.87</v>
      </c>
    </row>
    <row r="157" spans="21:44" x14ac:dyDescent="0.35">
      <c r="U157" s="51">
        <v>500</v>
      </c>
      <c r="V157" s="51">
        <v>0.02</v>
      </c>
      <c r="W157" s="25">
        <v>351.8</v>
      </c>
      <c r="X157" s="54">
        <f t="shared" si="6"/>
        <v>1154.1994750656168</v>
      </c>
      <c r="Y157" s="24">
        <v>441.2</v>
      </c>
      <c r="Z157" s="55">
        <f t="shared" si="7"/>
        <v>1447.5065616797899</v>
      </c>
      <c r="AA157" s="58">
        <v>0</v>
      </c>
      <c r="AB157" s="48">
        <v>19589.689999999999</v>
      </c>
      <c r="AC157" s="48">
        <v>2089.92</v>
      </c>
      <c r="AD157" s="46">
        <v>0</v>
      </c>
      <c r="AE157" s="49">
        <v>25000</v>
      </c>
      <c r="AF157" s="52">
        <v>13236</v>
      </c>
      <c r="AG157" s="49">
        <v>55000</v>
      </c>
      <c r="AH157" s="52">
        <v>6369.39</v>
      </c>
      <c r="AI157" s="52">
        <v>8935.1</v>
      </c>
      <c r="AJ157" s="52">
        <f t="shared" si="8"/>
        <v>99611.12</v>
      </c>
      <c r="AK157" s="48">
        <v>877.78</v>
      </c>
      <c r="AL157" s="48">
        <v>146.30000000000001</v>
      </c>
      <c r="AM157" s="46">
        <v>0</v>
      </c>
      <c r="AN157" s="49">
        <v>1000</v>
      </c>
      <c r="AO157" s="48">
        <v>2024.08</v>
      </c>
      <c r="AP157" s="48">
        <v>2024.08</v>
      </c>
      <c r="AQ157" s="48">
        <v>7.31</v>
      </c>
      <c r="AR157" s="48">
        <v>182.87</v>
      </c>
    </row>
    <row r="158" spans="21:44" x14ac:dyDescent="0.35">
      <c r="U158" s="51">
        <v>500</v>
      </c>
      <c r="V158" s="51">
        <v>0.05</v>
      </c>
      <c r="W158" s="25">
        <v>352.3</v>
      </c>
      <c r="X158" s="54">
        <f t="shared" si="6"/>
        <v>1155.8398950131234</v>
      </c>
      <c r="Y158" s="24">
        <v>441.4</v>
      </c>
      <c r="Z158" s="55">
        <f t="shared" si="7"/>
        <v>1448.1627296587926</v>
      </c>
      <c r="AA158" s="58">
        <v>0</v>
      </c>
      <c r="AB158" s="48">
        <v>19589.689999999999</v>
      </c>
      <c r="AC158" s="48">
        <v>2089.92</v>
      </c>
      <c r="AD158" s="46">
        <v>0</v>
      </c>
      <c r="AE158" s="49">
        <v>25000</v>
      </c>
      <c r="AF158" s="52">
        <v>13242</v>
      </c>
      <c r="AG158" s="49">
        <v>55000</v>
      </c>
      <c r="AH158" s="52">
        <v>6369.95</v>
      </c>
      <c r="AI158" s="52">
        <v>8939.15</v>
      </c>
      <c r="AJ158" s="52">
        <f t="shared" si="8"/>
        <v>99612.510000000009</v>
      </c>
      <c r="AK158" s="48">
        <v>877.78</v>
      </c>
      <c r="AL158" s="48">
        <v>146.30000000000001</v>
      </c>
      <c r="AM158" s="46">
        <v>0</v>
      </c>
      <c r="AN158" s="49">
        <v>1000</v>
      </c>
      <c r="AO158" s="48">
        <v>2024.08</v>
      </c>
      <c r="AP158" s="48">
        <v>2024.08</v>
      </c>
      <c r="AQ158" s="48">
        <v>7.31</v>
      </c>
      <c r="AR158" s="48">
        <v>182.87</v>
      </c>
    </row>
    <row r="159" spans="21:44" x14ac:dyDescent="0.35">
      <c r="U159" s="51">
        <v>500</v>
      </c>
      <c r="V159" s="51">
        <v>0.1</v>
      </c>
      <c r="W159" s="25">
        <v>352.8</v>
      </c>
      <c r="X159" s="54">
        <f t="shared" si="6"/>
        <v>1157.4803149606298</v>
      </c>
      <c r="Y159" s="24">
        <v>441.6</v>
      </c>
      <c r="Z159" s="55">
        <f t="shared" si="7"/>
        <v>1448.8188976377953</v>
      </c>
      <c r="AA159" s="58">
        <v>0</v>
      </c>
      <c r="AB159" s="48">
        <v>19589.689999999999</v>
      </c>
      <c r="AC159" s="48">
        <v>2089.92</v>
      </c>
      <c r="AD159" s="46">
        <v>0</v>
      </c>
      <c r="AE159" s="49">
        <v>25000</v>
      </c>
      <c r="AF159" s="52">
        <v>13248</v>
      </c>
      <c r="AG159" s="49">
        <v>55000</v>
      </c>
      <c r="AH159" s="52">
        <v>6370.51</v>
      </c>
      <c r="AI159" s="52">
        <v>8943.2000000000007</v>
      </c>
      <c r="AJ159" s="52">
        <f t="shared" si="8"/>
        <v>99613.900000000009</v>
      </c>
      <c r="AK159" s="48">
        <v>877.78</v>
      </c>
      <c r="AL159" s="48">
        <v>146.30000000000001</v>
      </c>
      <c r="AM159" s="46">
        <v>0</v>
      </c>
      <c r="AN159" s="49">
        <v>1000</v>
      </c>
      <c r="AO159" s="48">
        <v>2024.08</v>
      </c>
      <c r="AP159" s="48">
        <v>2024.08</v>
      </c>
      <c r="AQ159" s="48">
        <v>7.31</v>
      </c>
      <c r="AR159" s="48">
        <v>182.87</v>
      </c>
    </row>
    <row r="160" spans="21:44" x14ac:dyDescent="0.35">
      <c r="U160" s="51">
        <v>500</v>
      </c>
      <c r="V160" s="51">
        <v>0.2</v>
      </c>
      <c r="W160" s="25">
        <v>353.2</v>
      </c>
      <c r="X160" s="54">
        <f t="shared" si="6"/>
        <v>1158.792650918635</v>
      </c>
      <c r="Y160" s="24">
        <v>441.8</v>
      </c>
      <c r="Z160" s="55">
        <f t="shared" si="7"/>
        <v>1449.4750656167978</v>
      </c>
      <c r="AA160" s="58">
        <v>0</v>
      </c>
      <c r="AB160" s="48">
        <v>19589.689999999999</v>
      </c>
      <c r="AC160" s="48">
        <v>2089.92</v>
      </c>
      <c r="AD160" s="46">
        <v>0</v>
      </c>
      <c r="AE160" s="49">
        <v>25000</v>
      </c>
      <c r="AF160" s="52">
        <v>13254</v>
      </c>
      <c r="AG160" s="49">
        <v>55000</v>
      </c>
      <c r="AH160" s="52">
        <v>6371.07</v>
      </c>
      <c r="AI160" s="52">
        <v>8947.26</v>
      </c>
      <c r="AJ160" s="52">
        <f t="shared" ref="AJ160" si="9">AB160+AC160+AD160+AE160+AF160+AG160-AH160-AI160</f>
        <v>99615.280000000013</v>
      </c>
      <c r="AK160" s="48">
        <v>877.78</v>
      </c>
      <c r="AL160" s="48">
        <v>146.30000000000001</v>
      </c>
      <c r="AM160" s="46">
        <v>0</v>
      </c>
      <c r="AN160" s="49">
        <v>1000</v>
      </c>
      <c r="AO160" s="48">
        <v>2024.08</v>
      </c>
      <c r="AP160" s="48">
        <v>2024.08</v>
      </c>
      <c r="AQ160" s="48">
        <v>7.31</v>
      </c>
      <c r="AR160" s="48">
        <v>182.87</v>
      </c>
    </row>
    <row r="161" spans="21:44" x14ac:dyDescent="0.35">
      <c r="U161" s="51">
        <v>500</v>
      </c>
      <c r="V161" s="51">
        <v>0.5</v>
      </c>
      <c r="W161" s="25">
        <v>353.7</v>
      </c>
      <c r="X161" s="54">
        <f t="shared" si="6"/>
        <v>1160.4330708661416</v>
      </c>
      <c r="Y161" s="24">
        <v>442</v>
      </c>
      <c r="Z161" s="55">
        <f t="shared" si="7"/>
        <v>1450.1312335958005</v>
      </c>
      <c r="AA161" s="58">
        <v>0</v>
      </c>
      <c r="AB161" s="48">
        <v>19589.689999999999</v>
      </c>
      <c r="AC161" s="48">
        <v>2089.92</v>
      </c>
      <c r="AD161" s="46">
        <v>0</v>
      </c>
      <c r="AE161" s="49">
        <v>25000</v>
      </c>
      <c r="AF161" s="52">
        <v>13260</v>
      </c>
      <c r="AG161" s="49">
        <v>55000</v>
      </c>
      <c r="AH161" s="52">
        <v>6371.63</v>
      </c>
      <c r="AI161" s="52">
        <v>8951.31</v>
      </c>
      <c r="AJ161" s="52">
        <f t="shared" si="8"/>
        <v>99616.67</v>
      </c>
      <c r="AK161" s="48">
        <v>877.78</v>
      </c>
      <c r="AL161" s="48">
        <v>146.30000000000001</v>
      </c>
      <c r="AM161" s="46">
        <v>0</v>
      </c>
      <c r="AN161" s="49">
        <v>1000</v>
      </c>
      <c r="AO161" s="48">
        <v>2024.08</v>
      </c>
      <c r="AP161" s="48">
        <v>2024.08</v>
      </c>
      <c r="AQ161" s="48">
        <v>7.31</v>
      </c>
      <c r="AR161" s="48">
        <v>182.87</v>
      </c>
    </row>
    <row r="162" spans="21:44" x14ac:dyDescent="0.35">
      <c r="U162" s="51">
        <v>500</v>
      </c>
      <c r="V162" s="51">
        <v>1</v>
      </c>
      <c r="W162" s="25">
        <v>354.2</v>
      </c>
      <c r="X162" s="54">
        <f t="shared" si="6"/>
        <v>1162.0734908136483</v>
      </c>
      <c r="Y162" s="24">
        <v>442.3</v>
      </c>
      <c r="Z162" s="55">
        <f t="shared" si="7"/>
        <v>1451.1154855643044</v>
      </c>
      <c r="AA162" s="58">
        <v>0</v>
      </c>
      <c r="AB162" s="48">
        <v>19589.689999999999</v>
      </c>
      <c r="AC162" s="48">
        <v>2089.92</v>
      </c>
      <c r="AD162" s="46">
        <v>0</v>
      </c>
      <c r="AE162" s="49">
        <v>25000</v>
      </c>
      <c r="AF162" s="52">
        <v>13269</v>
      </c>
      <c r="AG162" s="49">
        <v>55000</v>
      </c>
      <c r="AH162" s="52">
        <v>6372.47</v>
      </c>
      <c r="AI162" s="52">
        <v>8957.3799999999992</v>
      </c>
      <c r="AJ162" s="52">
        <f t="shared" si="8"/>
        <v>99618.76</v>
      </c>
      <c r="AK162" s="48">
        <v>877.78</v>
      </c>
      <c r="AL162" s="48">
        <v>146.30000000000001</v>
      </c>
      <c r="AM162" s="46">
        <v>0</v>
      </c>
      <c r="AN162" s="49">
        <v>1000</v>
      </c>
      <c r="AO162" s="48">
        <v>2024.08</v>
      </c>
      <c r="AP162" s="48">
        <v>2024.08</v>
      </c>
      <c r="AQ162" s="48">
        <v>7.31</v>
      </c>
      <c r="AR162" s="48">
        <v>182.87</v>
      </c>
    </row>
    <row r="163" spans="21:44" x14ac:dyDescent="0.35">
      <c r="U163" s="51">
        <v>500</v>
      </c>
      <c r="V163" s="51">
        <v>2</v>
      </c>
      <c r="W163" s="25">
        <v>354.7</v>
      </c>
      <c r="X163" s="54">
        <f t="shared" si="6"/>
        <v>1163.7139107611547</v>
      </c>
      <c r="Y163" s="24">
        <v>442.5</v>
      </c>
      <c r="Z163" s="55">
        <f t="shared" si="7"/>
        <v>1451.7716535433069</v>
      </c>
      <c r="AA163" s="58">
        <v>0</v>
      </c>
      <c r="AB163" s="48">
        <v>19589.689999999999</v>
      </c>
      <c r="AC163" s="48">
        <v>2089.92</v>
      </c>
      <c r="AD163" s="46">
        <v>0</v>
      </c>
      <c r="AE163" s="49">
        <v>25000</v>
      </c>
      <c r="AF163" s="52">
        <v>13275</v>
      </c>
      <c r="AG163" s="49">
        <v>55000</v>
      </c>
      <c r="AH163" s="52">
        <v>6373.03</v>
      </c>
      <c r="AI163" s="52">
        <v>8961.43</v>
      </c>
      <c r="AJ163" s="52">
        <f t="shared" si="8"/>
        <v>99620.15</v>
      </c>
      <c r="AK163" s="48">
        <v>877.78</v>
      </c>
      <c r="AL163" s="48">
        <v>146.30000000000001</v>
      </c>
      <c r="AM163" s="46">
        <v>0</v>
      </c>
      <c r="AN163" s="49">
        <v>1000</v>
      </c>
      <c r="AO163" s="48">
        <v>2024.08</v>
      </c>
      <c r="AP163" s="48">
        <v>2024.08</v>
      </c>
      <c r="AQ163" s="48">
        <v>7.31</v>
      </c>
      <c r="AR163" s="48">
        <v>182.87</v>
      </c>
    </row>
    <row r="164" spans="21:44" x14ac:dyDescent="0.35">
      <c r="U164" s="51">
        <v>500</v>
      </c>
      <c r="V164" s="51">
        <v>5</v>
      </c>
      <c r="W164" s="25">
        <v>355.3</v>
      </c>
      <c r="X164" s="54">
        <f t="shared" si="6"/>
        <v>1165.6824146981628</v>
      </c>
      <c r="Y164" s="24">
        <v>442.9</v>
      </c>
      <c r="Z164" s="55">
        <f t="shared" si="7"/>
        <v>1453.0839895013121</v>
      </c>
      <c r="AA164" s="58">
        <v>0.1</v>
      </c>
      <c r="AB164" s="48">
        <v>19589.689999999999</v>
      </c>
      <c r="AC164" s="48">
        <v>2089.92</v>
      </c>
      <c r="AD164" s="46">
        <v>0</v>
      </c>
      <c r="AE164" s="49">
        <v>25000</v>
      </c>
      <c r="AF164" s="52">
        <v>13287</v>
      </c>
      <c r="AG164" s="49">
        <v>55000</v>
      </c>
      <c r="AH164" s="52">
        <v>6374.15</v>
      </c>
      <c r="AI164" s="52">
        <v>8969.5300000000007</v>
      </c>
      <c r="AJ164" s="52">
        <f t="shared" si="8"/>
        <v>99622.930000000008</v>
      </c>
      <c r="AK164" s="48">
        <v>877.78</v>
      </c>
      <c r="AL164" s="48">
        <v>146.30000000000001</v>
      </c>
      <c r="AM164" s="46">
        <v>0</v>
      </c>
      <c r="AN164" s="49">
        <v>1000</v>
      </c>
      <c r="AO164" s="48">
        <v>2024.08</v>
      </c>
      <c r="AP164" s="48">
        <v>2024.08</v>
      </c>
      <c r="AQ164" s="48">
        <v>7.31</v>
      </c>
      <c r="AR164" s="48">
        <v>182.87</v>
      </c>
    </row>
    <row r="165" spans="21:44" x14ac:dyDescent="0.35">
      <c r="U165" s="51">
        <v>500</v>
      </c>
      <c r="V165" s="51">
        <v>10</v>
      </c>
      <c r="W165" s="25">
        <v>355.8</v>
      </c>
      <c r="X165" s="54">
        <f t="shared" si="6"/>
        <v>1167.3228346456692</v>
      </c>
      <c r="Y165" s="24">
        <v>443.1</v>
      </c>
      <c r="Z165" s="55">
        <f t="shared" si="7"/>
        <v>1453.740157480315</v>
      </c>
      <c r="AA165" s="58">
        <v>0.1</v>
      </c>
      <c r="AB165" s="48">
        <v>19589.689999999999</v>
      </c>
      <c r="AC165" s="48">
        <v>2089.92</v>
      </c>
      <c r="AD165" s="46">
        <v>0</v>
      </c>
      <c r="AE165" s="49">
        <v>25000</v>
      </c>
      <c r="AF165" s="52">
        <v>13293</v>
      </c>
      <c r="AG165" s="49">
        <v>55000</v>
      </c>
      <c r="AH165" s="52">
        <v>6374.71</v>
      </c>
      <c r="AI165" s="52">
        <v>8973.58</v>
      </c>
      <c r="AJ165" s="52">
        <f t="shared" si="8"/>
        <v>99624.319999999992</v>
      </c>
      <c r="AK165" s="48">
        <v>877.78</v>
      </c>
      <c r="AL165" s="48">
        <v>146.30000000000001</v>
      </c>
      <c r="AM165" s="46">
        <v>0</v>
      </c>
      <c r="AN165" s="49">
        <v>1000</v>
      </c>
      <c r="AO165" s="48">
        <v>2024.08</v>
      </c>
      <c r="AP165" s="48">
        <v>2024.08</v>
      </c>
      <c r="AQ165" s="48">
        <v>7.31</v>
      </c>
      <c r="AR165" s="48">
        <v>182.87</v>
      </c>
    </row>
    <row r="167" spans="21:44" x14ac:dyDescent="0.35">
      <c r="W167" s="14">
        <f>MAX(W10:W165)</f>
        <v>294469.2</v>
      </c>
    </row>
  </sheetData>
  <mergeCells count="27">
    <mergeCell ref="I3:L6"/>
    <mergeCell ref="AK8:AK9"/>
    <mergeCell ref="AL8:AL9"/>
    <mergeCell ref="AM8:AM9"/>
    <mergeCell ref="AN8:AN9"/>
    <mergeCell ref="AE8:AE9"/>
    <mergeCell ref="AF8:AF9"/>
    <mergeCell ref="AG8:AG9"/>
    <mergeCell ref="AH8:AH9"/>
    <mergeCell ref="AI8:AI9"/>
    <mergeCell ref="AJ8:AJ9"/>
    <mergeCell ref="U7:V8"/>
    <mergeCell ref="W7:Z7"/>
    <mergeCell ref="AB7:AJ7"/>
    <mergeCell ref="AK7:AO7"/>
    <mergeCell ref="U2:W3"/>
    <mergeCell ref="AP7:AR7"/>
    <mergeCell ref="W8:X8"/>
    <mergeCell ref="Y8:Z8"/>
    <mergeCell ref="AB8:AB9"/>
    <mergeCell ref="AC8:AC9"/>
    <mergeCell ref="AD8:AD9"/>
    <mergeCell ref="AA7:AA9"/>
    <mergeCell ref="AQ8:AQ9"/>
    <mergeCell ref="AR8:AR9"/>
    <mergeCell ref="AO8:AO9"/>
    <mergeCell ref="AP8:AP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23CF4D-85EF-45EA-AFF3-4A558EC60ED4}">
  <dimension ref="J2:AQ167"/>
  <sheetViews>
    <sheetView topLeftCell="N1" zoomScaleNormal="100" workbookViewId="0">
      <selection activeCell="X10" sqref="X10"/>
    </sheetView>
  </sheetViews>
  <sheetFormatPr defaultRowHeight="14.5" x14ac:dyDescent="0.35"/>
  <cols>
    <col min="1" max="20" width="8.7265625" style="14"/>
    <col min="21" max="21" width="14.453125" style="14" customWidth="1"/>
    <col min="22" max="22" width="12.7265625" style="14" customWidth="1"/>
    <col min="23" max="23" width="13.26953125" style="14" customWidth="1"/>
    <col min="24" max="25" width="12.453125" style="14" customWidth="1"/>
    <col min="26" max="26" width="13.08984375" style="14" customWidth="1"/>
    <col min="27" max="27" width="12.7265625" style="14" customWidth="1"/>
    <col min="28" max="28" width="16.7265625" style="14" customWidth="1"/>
    <col min="29" max="29" width="8.7265625" style="14"/>
    <col min="30" max="30" width="12.81640625" style="14" customWidth="1"/>
    <col min="31" max="31" width="20.6328125" style="14" customWidth="1"/>
    <col min="32" max="32" width="20.453125" style="14" customWidth="1"/>
    <col min="33" max="33" width="18.26953125" style="14" customWidth="1"/>
    <col min="34" max="34" width="18.81640625" style="14" customWidth="1"/>
    <col min="35" max="35" width="16.7265625" style="14" customWidth="1"/>
    <col min="36" max="36" width="10.81640625" style="14" customWidth="1"/>
    <col min="37" max="37" width="13.453125" style="14" customWidth="1"/>
    <col min="38" max="38" width="8.7265625" style="14"/>
    <col min="39" max="39" width="12.26953125" style="14" customWidth="1"/>
    <col min="40" max="40" width="12.453125" style="14" customWidth="1"/>
    <col min="41" max="41" width="22.36328125" style="14" customWidth="1"/>
    <col min="42" max="42" width="25.453125" style="14" customWidth="1"/>
    <col min="43" max="43" width="29.36328125" style="14" customWidth="1"/>
    <col min="44" max="16384" width="8.7265625" style="14"/>
  </cols>
  <sheetData>
    <row r="2" spans="10:43" x14ac:dyDescent="0.35">
      <c r="U2" s="132" t="s">
        <v>264</v>
      </c>
      <c r="V2" s="132"/>
      <c r="W2" s="132"/>
    </row>
    <row r="3" spans="10:43" ht="14.5" customHeight="1" x14ac:dyDescent="0.35">
      <c r="J3" s="128" t="s">
        <v>213</v>
      </c>
      <c r="K3" s="128"/>
      <c r="L3" s="128"/>
      <c r="M3" s="128"/>
      <c r="N3" s="128"/>
      <c r="U3" s="132"/>
      <c r="V3" s="132"/>
      <c r="W3" s="132"/>
      <c r="X3"/>
      <c r="Y3"/>
      <c r="Z3"/>
      <c r="AA3"/>
      <c r="AB3"/>
      <c r="AC3"/>
      <c r="AD3"/>
      <c r="AE3"/>
      <c r="AF3"/>
      <c r="AG3"/>
    </row>
    <row r="4" spans="10:43" ht="14.5" customHeight="1" x14ac:dyDescent="0.35">
      <c r="J4" s="128"/>
      <c r="K4" s="128"/>
      <c r="L4" s="128"/>
      <c r="M4" s="128"/>
      <c r="N4" s="128"/>
      <c r="U4"/>
      <c r="V4"/>
      <c r="W4"/>
      <c r="X4"/>
      <c r="Y4"/>
      <c r="Z4"/>
      <c r="AA4"/>
      <c r="AB4"/>
      <c r="AC4"/>
      <c r="AD4"/>
      <c r="AE4"/>
      <c r="AF4" s="26" t="s">
        <v>200</v>
      </c>
      <c r="AG4" s="26"/>
    </row>
    <row r="5" spans="10:43" ht="14.5" customHeight="1" x14ac:dyDescent="0.35">
      <c r="J5" s="128"/>
      <c r="K5" s="128"/>
      <c r="L5" s="128"/>
      <c r="M5" s="128"/>
      <c r="N5" s="128"/>
      <c r="U5" s="53" t="s">
        <v>153</v>
      </c>
      <c r="V5"/>
      <c r="W5" s="18" t="s">
        <v>189</v>
      </c>
      <c r="X5" s="18"/>
      <c r="Y5"/>
      <c r="Z5" s="26" t="s">
        <v>194</v>
      </c>
      <c r="AA5" s="26"/>
      <c r="AB5" s="26"/>
      <c r="AC5"/>
      <c r="AD5"/>
      <c r="AE5"/>
      <c r="AF5"/>
      <c r="AG5"/>
    </row>
    <row r="6" spans="10:43" x14ac:dyDescent="0.35">
      <c r="J6" s="128"/>
      <c r="K6" s="128"/>
      <c r="L6" s="128"/>
      <c r="M6" s="128"/>
      <c r="N6" s="128"/>
    </row>
    <row r="7" spans="10:43" x14ac:dyDescent="0.35">
      <c r="J7" s="128"/>
      <c r="K7" s="128"/>
      <c r="L7" s="128"/>
      <c r="M7" s="128"/>
      <c r="N7" s="128"/>
      <c r="U7" s="129" t="s">
        <v>40</v>
      </c>
      <c r="V7" s="129"/>
      <c r="W7" s="127" t="s">
        <v>39</v>
      </c>
      <c r="X7" s="127"/>
      <c r="Y7" s="127"/>
      <c r="Z7" s="127"/>
      <c r="AA7" s="130" t="s">
        <v>184</v>
      </c>
      <c r="AB7" s="130"/>
      <c r="AC7" s="130"/>
      <c r="AD7" s="130"/>
      <c r="AE7" s="130"/>
      <c r="AF7" s="130"/>
      <c r="AG7" s="130"/>
      <c r="AH7" s="130"/>
      <c r="AI7" s="130"/>
      <c r="AJ7" s="131" t="s">
        <v>186</v>
      </c>
      <c r="AK7" s="131"/>
      <c r="AL7" s="131"/>
      <c r="AM7" s="131"/>
      <c r="AN7" s="131"/>
      <c r="AO7" s="108" t="s">
        <v>192</v>
      </c>
      <c r="AP7" s="108"/>
      <c r="AQ7" s="108"/>
    </row>
    <row r="8" spans="10:43" x14ac:dyDescent="0.35">
      <c r="U8" s="129"/>
      <c r="V8" s="129"/>
      <c r="W8" s="125" t="s">
        <v>30</v>
      </c>
      <c r="X8" s="125"/>
      <c r="Y8" s="126" t="s">
        <v>29</v>
      </c>
      <c r="Z8" s="126"/>
      <c r="AA8" s="122" t="s">
        <v>180</v>
      </c>
      <c r="AB8" s="122" t="s">
        <v>181</v>
      </c>
      <c r="AC8" s="122" t="s">
        <v>182</v>
      </c>
      <c r="AD8" s="122" t="s">
        <v>183</v>
      </c>
      <c r="AE8" s="122" t="s">
        <v>187</v>
      </c>
      <c r="AF8" s="122" t="s">
        <v>188</v>
      </c>
      <c r="AG8" s="122" t="s">
        <v>198</v>
      </c>
      <c r="AH8" s="122" t="s">
        <v>212</v>
      </c>
      <c r="AI8" s="122" t="s">
        <v>206</v>
      </c>
      <c r="AJ8" s="112" t="s">
        <v>180</v>
      </c>
      <c r="AK8" s="112" t="s">
        <v>181</v>
      </c>
      <c r="AL8" s="112" t="s">
        <v>182</v>
      </c>
      <c r="AM8" s="112" t="s">
        <v>183</v>
      </c>
      <c r="AN8" s="112" t="s">
        <v>207</v>
      </c>
      <c r="AO8" s="109" t="s">
        <v>193</v>
      </c>
      <c r="AP8" s="109" t="s">
        <v>190</v>
      </c>
      <c r="AQ8" s="109" t="s">
        <v>191</v>
      </c>
    </row>
    <row r="9" spans="10:43" x14ac:dyDescent="0.35">
      <c r="Q9" s="14" t="s">
        <v>202</v>
      </c>
      <c r="R9" s="14" t="s">
        <v>211</v>
      </c>
      <c r="U9" s="51" t="s">
        <v>202</v>
      </c>
      <c r="V9" s="51" t="s">
        <v>211</v>
      </c>
      <c r="W9" s="25" t="s">
        <v>205</v>
      </c>
      <c r="X9" s="25" t="s">
        <v>204</v>
      </c>
      <c r="Y9" s="24" t="s">
        <v>205</v>
      </c>
      <c r="Z9" s="24" t="s">
        <v>204</v>
      </c>
      <c r="AA9" s="122"/>
      <c r="AB9" s="122"/>
      <c r="AC9" s="122"/>
      <c r="AD9" s="122"/>
      <c r="AE9" s="122"/>
      <c r="AF9" s="122"/>
      <c r="AG9" s="122"/>
      <c r="AH9" s="122"/>
      <c r="AI9" s="122"/>
      <c r="AJ9" s="112"/>
      <c r="AK9" s="112"/>
      <c r="AL9" s="112"/>
      <c r="AM9" s="112"/>
      <c r="AN9" s="112"/>
      <c r="AO9" s="109"/>
      <c r="AP9" s="109"/>
      <c r="AQ9" s="109"/>
    </row>
    <row r="10" spans="10:43" x14ac:dyDescent="0.35">
      <c r="Q10" s="14">
        <v>0.01</v>
      </c>
      <c r="R10" s="14">
        <v>5.0000000000000001E-3</v>
      </c>
      <c r="U10" s="51">
        <v>0.01</v>
      </c>
      <c r="V10" s="51">
        <v>5.0000000000000001E-3</v>
      </c>
      <c r="W10" s="54"/>
      <c r="X10" s="54">
        <f>W10/0.3048</f>
        <v>0</v>
      </c>
      <c r="Y10" s="55"/>
      <c r="Z10" s="55">
        <f>Y10/0.3048</f>
        <v>0</v>
      </c>
      <c r="AA10" s="48">
        <v>19589.689999999999</v>
      </c>
      <c r="AB10" s="48">
        <v>2089.92</v>
      </c>
      <c r="AC10" s="46">
        <v>0</v>
      </c>
      <c r="AD10" s="49">
        <v>25000</v>
      </c>
      <c r="AE10" s="52"/>
      <c r="AF10" s="49">
        <v>55000</v>
      </c>
      <c r="AG10" s="52"/>
      <c r="AH10" s="52"/>
      <c r="AI10" s="52">
        <f t="shared" ref="AI10:AI79" si="0">AA10+AB10+AC10+AD10+AE10+AF10-AG10-AH10</f>
        <v>101679.61</v>
      </c>
      <c r="AJ10" s="48">
        <v>877.78</v>
      </c>
      <c r="AK10" s="48">
        <v>146.30000000000001</v>
      </c>
      <c r="AL10" s="46">
        <v>0</v>
      </c>
      <c r="AM10" s="49">
        <v>1000</v>
      </c>
      <c r="AN10" s="48">
        <v>2024.08</v>
      </c>
      <c r="AO10" s="48">
        <v>2024.08</v>
      </c>
      <c r="AP10" s="48">
        <v>7.31</v>
      </c>
      <c r="AQ10" s="48">
        <v>182.87</v>
      </c>
    </row>
    <row r="11" spans="10:43" x14ac:dyDescent="0.35">
      <c r="Q11" s="14">
        <v>0.1</v>
      </c>
      <c r="R11" s="14">
        <v>8.0000000000000002E-3</v>
      </c>
      <c r="U11" s="51">
        <v>0.01</v>
      </c>
      <c r="V11" s="51">
        <v>8.0000000000000002E-3</v>
      </c>
      <c r="W11" s="54"/>
      <c r="X11" s="54">
        <f t="shared" ref="X11:X80" si="1">W11/0.3048</f>
        <v>0</v>
      </c>
      <c r="Y11" s="55"/>
      <c r="Z11" s="55">
        <f>Y11/0.3048</f>
        <v>0</v>
      </c>
      <c r="AA11" s="48">
        <v>19589.689999999999</v>
      </c>
      <c r="AB11" s="48">
        <v>2089.92</v>
      </c>
      <c r="AC11" s="46">
        <v>0</v>
      </c>
      <c r="AD11" s="49">
        <v>25000</v>
      </c>
      <c r="AE11" s="52"/>
      <c r="AF11" s="49">
        <v>55000</v>
      </c>
      <c r="AG11" s="52"/>
      <c r="AH11" s="52"/>
      <c r="AI11" s="52">
        <f t="shared" si="0"/>
        <v>101679.61</v>
      </c>
      <c r="AJ11" s="48">
        <v>877.78</v>
      </c>
      <c r="AK11" s="48">
        <v>146.30000000000001</v>
      </c>
      <c r="AL11" s="46">
        <v>0</v>
      </c>
      <c r="AM11" s="49">
        <v>1000</v>
      </c>
      <c r="AN11" s="48">
        <v>2024.08</v>
      </c>
      <c r="AO11" s="48">
        <v>2024.08</v>
      </c>
      <c r="AP11" s="48">
        <v>7.31</v>
      </c>
      <c r="AQ11" s="48">
        <v>182.87</v>
      </c>
    </row>
    <row r="12" spans="10:43" x14ac:dyDescent="0.35">
      <c r="Q12" s="14">
        <v>0.2</v>
      </c>
      <c r="R12" s="14">
        <v>0.01</v>
      </c>
      <c r="U12" s="51">
        <v>0.01</v>
      </c>
      <c r="V12" s="51">
        <v>0.01</v>
      </c>
      <c r="W12" s="54"/>
      <c r="X12" s="54">
        <f t="shared" si="1"/>
        <v>0</v>
      </c>
      <c r="Y12" s="55"/>
      <c r="Z12" s="55">
        <f>Y12/0.3048</f>
        <v>0</v>
      </c>
      <c r="AA12" s="48">
        <v>19589.689999999999</v>
      </c>
      <c r="AB12" s="48">
        <v>2089.92</v>
      </c>
      <c r="AC12" s="46">
        <v>0</v>
      </c>
      <c r="AD12" s="49">
        <v>25000</v>
      </c>
      <c r="AE12" s="52"/>
      <c r="AF12" s="49">
        <v>55000</v>
      </c>
      <c r="AG12" s="52"/>
      <c r="AH12" s="52"/>
      <c r="AI12" s="52">
        <f t="shared" si="0"/>
        <v>101679.61</v>
      </c>
      <c r="AJ12" s="48">
        <v>877.78</v>
      </c>
      <c r="AK12" s="48">
        <v>146.30000000000001</v>
      </c>
      <c r="AL12" s="46">
        <v>0</v>
      </c>
      <c r="AM12" s="49">
        <v>1000</v>
      </c>
      <c r="AN12" s="48">
        <v>2024.08</v>
      </c>
      <c r="AO12" s="48">
        <v>2024.08</v>
      </c>
      <c r="AP12" s="48">
        <v>7.31</v>
      </c>
      <c r="AQ12" s="48">
        <v>182.87</v>
      </c>
    </row>
    <row r="13" spans="10:43" x14ac:dyDescent="0.35">
      <c r="Q13" s="14">
        <v>0.5</v>
      </c>
      <c r="R13" s="14">
        <v>0.02</v>
      </c>
      <c r="U13" s="51">
        <v>0.01</v>
      </c>
      <c r="V13" s="51">
        <v>0.02</v>
      </c>
      <c r="W13" s="54"/>
      <c r="X13" s="54">
        <f t="shared" si="1"/>
        <v>0</v>
      </c>
      <c r="Y13" s="55"/>
      <c r="Z13" s="55">
        <f t="shared" ref="Z13:Z80" si="2">Y13/0.3048</f>
        <v>0</v>
      </c>
      <c r="AA13" s="48">
        <v>19589.689999999999</v>
      </c>
      <c r="AB13" s="48">
        <v>2089.92</v>
      </c>
      <c r="AC13" s="46">
        <v>0</v>
      </c>
      <c r="AD13" s="49">
        <v>25000</v>
      </c>
      <c r="AE13" s="52"/>
      <c r="AF13" s="49">
        <v>55000</v>
      </c>
      <c r="AG13" s="52"/>
      <c r="AH13" s="52"/>
      <c r="AI13" s="52">
        <f t="shared" si="0"/>
        <v>101679.61</v>
      </c>
      <c r="AJ13" s="48">
        <v>877.78</v>
      </c>
      <c r="AK13" s="48">
        <v>146.30000000000001</v>
      </c>
      <c r="AL13" s="46">
        <v>0</v>
      </c>
      <c r="AM13" s="49">
        <v>1000</v>
      </c>
      <c r="AN13" s="48">
        <v>2024.08</v>
      </c>
      <c r="AO13" s="48">
        <v>2024.08</v>
      </c>
      <c r="AP13" s="48">
        <v>7.31</v>
      </c>
      <c r="AQ13" s="48">
        <v>182.87</v>
      </c>
    </row>
    <row r="14" spans="10:43" x14ac:dyDescent="0.35">
      <c r="Q14" s="14">
        <v>1</v>
      </c>
      <c r="R14" s="14">
        <v>0.05</v>
      </c>
      <c r="U14" s="51">
        <v>0.01</v>
      </c>
      <c r="V14" s="51">
        <v>0.05</v>
      </c>
      <c r="W14" s="54"/>
      <c r="X14" s="54">
        <f t="shared" si="1"/>
        <v>0</v>
      </c>
      <c r="Y14" s="55"/>
      <c r="Z14" s="55">
        <f t="shared" si="2"/>
        <v>0</v>
      </c>
      <c r="AA14" s="48">
        <v>19589.689999999999</v>
      </c>
      <c r="AB14" s="48">
        <v>2089.92</v>
      </c>
      <c r="AC14" s="46">
        <v>0</v>
      </c>
      <c r="AD14" s="49">
        <v>25000</v>
      </c>
      <c r="AE14" s="52"/>
      <c r="AF14" s="49">
        <v>55000</v>
      </c>
      <c r="AG14" s="52"/>
      <c r="AH14" s="52"/>
      <c r="AI14" s="52">
        <f>AA14+AB14+AC14+AD14+AE14+AF14-AG14-AH14</f>
        <v>101679.61</v>
      </c>
      <c r="AJ14" s="48">
        <v>877.78</v>
      </c>
      <c r="AK14" s="48">
        <v>146.30000000000001</v>
      </c>
      <c r="AL14" s="46">
        <v>0</v>
      </c>
      <c r="AM14" s="49">
        <v>1000</v>
      </c>
      <c r="AN14" s="48">
        <v>2024.08</v>
      </c>
      <c r="AO14" s="48">
        <v>2024.08</v>
      </c>
      <c r="AP14" s="48">
        <v>7.31</v>
      </c>
      <c r="AQ14" s="48">
        <v>182.87</v>
      </c>
    </row>
    <row r="15" spans="10:43" x14ac:dyDescent="0.35">
      <c r="Q15" s="14">
        <v>2</v>
      </c>
      <c r="R15" s="14">
        <v>0.1</v>
      </c>
      <c r="U15" s="51">
        <v>0.01</v>
      </c>
      <c r="V15" s="51">
        <v>0.1</v>
      </c>
      <c r="W15" s="54"/>
      <c r="X15" s="54">
        <f t="shared" si="1"/>
        <v>0</v>
      </c>
      <c r="Y15" s="55"/>
      <c r="Z15" s="55">
        <f t="shared" si="2"/>
        <v>0</v>
      </c>
      <c r="AA15" s="48">
        <v>19589.689999999999</v>
      </c>
      <c r="AB15" s="48">
        <v>2089.92</v>
      </c>
      <c r="AC15" s="46">
        <v>0</v>
      </c>
      <c r="AD15" s="49">
        <v>25000</v>
      </c>
      <c r="AE15" s="52"/>
      <c r="AF15" s="49">
        <v>55000</v>
      </c>
      <c r="AG15" s="52"/>
      <c r="AH15" s="52"/>
      <c r="AI15" s="52">
        <f t="shared" si="0"/>
        <v>101679.61</v>
      </c>
      <c r="AJ15" s="48">
        <v>877.78</v>
      </c>
      <c r="AK15" s="48">
        <v>146.30000000000001</v>
      </c>
      <c r="AL15" s="46">
        <v>0</v>
      </c>
      <c r="AM15" s="49">
        <v>1000</v>
      </c>
      <c r="AN15" s="48">
        <v>2024.08</v>
      </c>
      <c r="AO15" s="48">
        <v>2024.08</v>
      </c>
      <c r="AP15" s="48">
        <v>7.31</v>
      </c>
      <c r="AQ15" s="48">
        <v>182.87</v>
      </c>
    </row>
    <row r="16" spans="10:43" x14ac:dyDescent="0.35">
      <c r="U16" s="51">
        <v>0.01</v>
      </c>
      <c r="V16" s="51">
        <v>0.2</v>
      </c>
      <c r="W16" s="54"/>
      <c r="X16" s="54">
        <f t="shared" si="1"/>
        <v>0</v>
      </c>
      <c r="Y16" s="55"/>
      <c r="Z16" s="55">
        <f t="shared" si="2"/>
        <v>0</v>
      </c>
      <c r="AA16" s="48">
        <v>19589.689999999999</v>
      </c>
      <c r="AB16" s="48">
        <v>2089.92</v>
      </c>
      <c r="AC16" s="46">
        <v>0</v>
      </c>
      <c r="AD16" s="49">
        <v>25000</v>
      </c>
      <c r="AE16" s="52"/>
      <c r="AF16" s="49">
        <v>55000</v>
      </c>
      <c r="AG16" s="52"/>
      <c r="AH16" s="52"/>
      <c r="AI16" s="52">
        <f t="shared" si="0"/>
        <v>101679.61</v>
      </c>
      <c r="AJ16" s="48">
        <v>877.78</v>
      </c>
      <c r="AK16" s="48">
        <v>146.30000000000001</v>
      </c>
      <c r="AL16" s="46">
        <v>0</v>
      </c>
      <c r="AM16" s="49">
        <v>1000</v>
      </c>
      <c r="AN16" s="48">
        <v>2024.08</v>
      </c>
      <c r="AO16" s="48">
        <v>2024.08</v>
      </c>
      <c r="AP16" s="48">
        <v>7.31</v>
      </c>
      <c r="AQ16" s="48">
        <v>182.87</v>
      </c>
    </row>
    <row r="17" spans="17:43" x14ac:dyDescent="0.35">
      <c r="Q17" s="14">
        <v>5</v>
      </c>
      <c r="R17" s="14">
        <v>0.5</v>
      </c>
      <c r="U17" s="51">
        <v>0.01</v>
      </c>
      <c r="V17" s="51">
        <v>0.5</v>
      </c>
      <c r="W17" s="54"/>
      <c r="X17" s="54">
        <f t="shared" si="1"/>
        <v>0</v>
      </c>
      <c r="Y17" s="55"/>
      <c r="Z17" s="55">
        <f t="shared" si="2"/>
        <v>0</v>
      </c>
      <c r="AA17" s="48">
        <v>19589.689999999999</v>
      </c>
      <c r="AB17" s="48">
        <v>2089.92</v>
      </c>
      <c r="AC17" s="46">
        <v>0</v>
      </c>
      <c r="AD17" s="49">
        <v>25000</v>
      </c>
      <c r="AE17" s="52"/>
      <c r="AF17" s="49">
        <v>55000</v>
      </c>
      <c r="AG17" s="52"/>
      <c r="AH17" s="52"/>
      <c r="AI17" s="52">
        <f t="shared" si="0"/>
        <v>101679.61</v>
      </c>
      <c r="AJ17" s="48">
        <v>877.78</v>
      </c>
      <c r="AK17" s="48">
        <v>146.30000000000001</v>
      </c>
      <c r="AL17" s="46">
        <v>0</v>
      </c>
      <c r="AM17" s="49">
        <v>1000</v>
      </c>
      <c r="AN17" s="48">
        <v>2024.08</v>
      </c>
      <c r="AO17" s="48">
        <v>2024.08</v>
      </c>
      <c r="AP17" s="48">
        <v>7.31</v>
      </c>
      <c r="AQ17" s="48">
        <v>182.87</v>
      </c>
    </row>
    <row r="18" spans="17:43" x14ac:dyDescent="0.35">
      <c r="Q18" s="14">
        <v>10</v>
      </c>
      <c r="R18" s="14">
        <v>1</v>
      </c>
      <c r="U18" s="51">
        <v>0.01</v>
      </c>
      <c r="V18" s="51">
        <v>1</v>
      </c>
      <c r="W18" s="54"/>
      <c r="X18" s="54">
        <f t="shared" si="1"/>
        <v>0</v>
      </c>
      <c r="Y18" s="55"/>
      <c r="Z18" s="55">
        <f t="shared" si="2"/>
        <v>0</v>
      </c>
      <c r="AA18" s="48">
        <v>19589.689999999999</v>
      </c>
      <c r="AB18" s="48">
        <v>2089.92</v>
      </c>
      <c r="AC18" s="46">
        <v>0</v>
      </c>
      <c r="AD18" s="49">
        <v>25000</v>
      </c>
      <c r="AE18" s="52"/>
      <c r="AF18" s="49">
        <v>55000</v>
      </c>
      <c r="AG18" s="52"/>
      <c r="AH18" s="52"/>
      <c r="AI18" s="52">
        <f t="shared" si="0"/>
        <v>101679.61</v>
      </c>
      <c r="AJ18" s="48">
        <v>877.78</v>
      </c>
      <c r="AK18" s="48">
        <v>146.30000000000001</v>
      </c>
      <c r="AL18" s="46">
        <v>0</v>
      </c>
      <c r="AM18" s="49">
        <v>1000</v>
      </c>
      <c r="AN18" s="48">
        <v>2024.08</v>
      </c>
      <c r="AO18" s="48">
        <v>2024.08</v>
      </c>
      <c r="AP18" s="48">
        <v>7.31</v>
      </c>
      <c r="AQ18" s="48">
        <v>182.87</v>
      </c>
    </row>
    <row r="19" spans="17:43" x14ac:dyDescent="0.35">
      <c r="Q19" s="14">
        <v>20</v>
      </c>
      <c r="R19" s="14">
        <v>2</v>
      </c>
      <c r="U19" s="51">
        <v>0.01</v>
      </c>
      <c r="V19" s="51">
        <v>2</v>
      </c>
      <c r="W19" s="54"/>
      <c r="X19" s="54">
        <f t="shared" si="1"/>
        <v>0</v>
      </c>
      <c r="Y19" s="55"/>
      <c r="Z19" s="55">
        <f t="shared" si="2"/>
        <v>0</v>
      </c>
      <c r="AA19" s="48">
        <v>19589.689999999999</v>
      </c>
      <c r="AB19" s="48">
        <v>2089.92</v>
      </c>
      <c r="AC19" s="46">
        <v>0</v>
      </c>
      <c r="AD19" s="49">
        <v>25000</v>
      </c>
      <c r="AE19" s="52"/>
      <c r="AF19" s="49">
        <v>55000</v>
      </c>
      <c r="AG19" s="52"/>
      <c r="AH19" s="52"/>
      <c r="AI19" s="52">
        <f t="shared" si="0"/>
        <v>101679.61</v>
      </c>
      <c r="AJ19" s="48">
        <v>877.78</v>
      </c>
      <c r="AK19" s="48">
        <v>146.30000000000001</v>
      </c>
      <c r="AL19" s="46">
        <v>0</v>
      </c>
      <c r="AM19" s="49">
        <v>1000</v>
      </c>
      <c r="AN19" s="48">
        <v>2024.08</v>
      </c>
      <c r="AO19" s="48">
        <v>2024.08</v>
      </c>
      <c r="AP19" s="48">
        <v>7.31</v>
      </c>
      <c r="AQ19" s="48">
        <v>182.87</v>
      </c>
    </row>
    <row r="20" spans="17:43" x14ac:dyDescent="0.35">
      <c r="Q20" s="14">
        <v>50</v>
      </c>
      <c r="R20" s="14">
        <v>5</v>
      </c>
      <c r="U20" s="51">
        <v>0.01</v>
      </c>
      <c r="V20" s="51">
        <v>5</v>
      </c>
      <c r="W20" s="54"/>
      <c r="X20" s="54">
        <f t="shared" si="1"/>
        <v>0</v>
      </c>
      <c r="Y20" s="55"/>
      <c r="Z20" s="55">
        <f t="shared" si="2"/>
        <v>0</v>
      </c>
      <c r="AA20" s="48">
        <v>19589.689999999999</v>
      </c>
      <c r="AB20" s="48">
        <v>2089.92</v>
      </c>
      <c r="AC20" s="46">
        <v>0</v>
      </c>
      <c r="AD20" s="49">
        <v>25000</v>
      </c>
      <c r="AE20" s="52"/>
      <c r="AF20" s="49">
        <v>55000</v>
      </c>
      <c r="AG20" s="52"/>
      <c r="AH20" s="52"/>
      <c r="AI20" s="52">
        <f t="shared" si="0"/>
        <v>101679.61</v>
      </c>
      <c r="AJ20" s="48">
        <v>877.78</v>
      </c>
      <c r="AK20" s="48">
        <v>146.30000000000001</v>
      </c>
      <c r="AL20" s="46">
        <v>0</v>
      </c>
      <c r="AM20" s="49">
        <v>1000</v>
      </c>
      <c r="AN20" s="48">
        <v>2024.08</v>
      </c>
      <c r="AO20" s="48">
        <v>2024.08</v>
      </c>
      <c r="AP20" s="48">
        <v>7.31</v>
      </c>
      <c r="AQ20" s="48">
        <v>182.87</v>
      </c>
    </row>
    <row r="21" spans="17:43" x14ac:dyDescent="0.35">
      <c r="Q21" s="14">
        <v>100</v>
      </c>
      <c r="R21" s="14">
        <v>10</v>
      </c>
      <c r="U21" s="51">
        <v>0.01</v>
      </c>
      <c r="V21" s="51">
        <v>10</v>
      </c>
      <c r="W21" s="54"/>
      <c r="X21" s="54">
        <f t="shared" si="1"/>
        <v>0</v>
      </c>
      <c r="Y21" s="55"/>
      <c r="Z21" s="55">
        <f t="shared" si="2"/>
        <v>0</v>
      </c>
      <c r="AA21" s="48">
        <v>19589.689999999999</v>
      </c>
      <c r="AB21" s="48">
        <v>2089.92</v>
      </c>
      <c r="AC21" s="46">
        <v>0</v>
      </c>
      <c r="AD21" s="49">
        <v>25000</v>
      </c>
      <c r="AE21" s="52"/>
      <c r="AF21" s="49">
        <v>55000</v>
      </c>
      <c r="AG21" s="52"/>
      <c r="AH21" s="52"/>
      <c r="AI21" s="52">
        <f t="shared" si="0"/>
        <v>101679.61</v>
      </c>
      <c r="AJ21" s="48">
        <v>877.78</v>
      </c>
      <c r="AK21" s="48">
        <v>146.30000000000001</v>
      </c>
      <c r="AL21" s="46">
        <v>0</v>
      </c>
      <c r="AM21" s="49">
        <v>1000</v>
      </c>
      <c r="AN21" s="48">
        <v>2024.08</v>
      </c>
      <c r="AO21" s="48">
        <v>2024.08</v>
      </c>
      <c r="AP21" s="48">
        <v>7.31</v>
      </c>
      <c r="AQ21" s="48">
        <v>182.87</v>
      </c>
    </row>
    <row r="22" spans="17:43" x14ac:dyDescent="0.35">
      <c r="Q22" s="14">
        <v>200</v>
      </c>
      <c r="U22" s="51">
        <v>0.1</v>
      </c>
      <c r="V22" s="51">
        <v>5.0000000000000001E-3</v>
      </c>
      <c r="W22" s="54"/>
      <c r="X22" s="54">
        <f t="shared" si="1"/>
        <v>0</v>
      </c>
      <c r="Y22" s="55"/>
      <c r="Z22" s="55">
        <f t="shared" si="2"/>
        <v>0</v>
      </c>
      <c r="AA22" s="48">
        <v>19589.689999999999</v>
      </c>
      <c r="AB22" s="48">
        <v>2089.92</v>
      </c>
      <c r="AC22" s="46">
        <v>0</v>
      </c>
      <c r="AD22" s="49">
        <v>25000</v>
      </c>
      <c r="AE22" s="52"/>
      <c r="AF22" s="49">
        <v>55000</v>
      </c>
      <c r="AG22" s="52"/>
      <c r="AH22" s="52"/>
      <c r="AI22" s="52">
        <f t="shared" si="0"/>
        <v>101679.61</v>
      </c>
      <c r="AJ22" s="48">
        <v>877.78</v>
      </c>
      <c r="AK22" s="48">
        <v>146.30000000000001</v>
      </c>
      <c r="AL22" s="46">
        <v>0</v>
      </c>
      <c r="AM22" s="49">
        <v>1000</v>
      </c>
      <c r="AN22" s="48">
        <v>2024.08</v>
      </c>
      <c r="AO22" s="48">
        <v>2024.08</v>
      </c>
      <c r="AP22" s="48">
        <v>7.31</v>
      </c>
      <c r="AQ22" s="48">
        <v>182.87</v>
      </c>
    </row>
    <row r="23" spans="17:43" x14ac:dyDescent="0.35">
      <c r="Q23" s="14">
        <v>500</v>
      </c>
      <c r="U23" s="51">
        <v>0.1</v>
      </c>
      <c r="V23" s="51">
        <v>8.0000000000000002E-3</v>
      </c>
      <c r="W23" s="54"/>
      <c r="X23" s="54">
        <f t="shared" si="1"/>
        <v>0</v>
      </c>
      <c r="Y23" s="55"/>
      <c r="Z23" s="55">
        <f t="shared" si="2"/>
        <v>0</v>
      </c>
      <c r="AA23" s="48">
        <v>19589.689999999999</v>
      </c>
      <c r="AB23" s="48">
        <v>2089.92</v>
      </c>
      <c r="AC23" s="46">
        <v>0</v>
      </c>
      <c r="AD23" s="49">
        <v>25000</v>
      </c>
      <c r="AE23" s="52"/>
      <c r="AF23" s="49">
        <v>55000</v>
      </c>
      <c r="AG23" s="52"/>
      <c r="AH23" s="52"/>
      <c r="AI23" s="52">
        <f t="shared" si="0"/>
        <v>101679.61</v>
      </c>
      <c r="AJ23" s="48">
        <v>877.78</v>
      </c>
      <c r="AK23" s="48">
        <v>146.30000000000001</v>
      </c>
      <c r="AL23" s="46">
        <v>0</v>
      </c>
      <c r="AM23" s="49">
        <v>1000</v>
      </c>
      <c r="AN23" s="48">
        <v>2024.08</v>
      </c>
      <c r="AO23" s="48">
        <v>2024.08</v>
      </c>
      <c r="AP23" s="48">
        <v>7.31</v>
      </c>
      <c r="AQ23" s="48">
        <v>182.87</v>
      </c>
    </row>
    <row r="24" spans="17:43" x14ac:dyDescent="0.35">
      <c r="U24" s="51">
        <v>0.1</v>
      </c>
      <c r="V24" s="51">
        <v>0.01</v>
      </c>
      <c r="W24" s="54"/>
      <c r="X24" s="54">
        <f t="shared" si="1"/>
        <v>0</v>
      </c>
      <c r="Y24" s="55"/>
      <c r="Z24" s="55">
        <f t="shared" si="2"/>
        <v>0</v>
      </c>
      <c r="AA24" s="48">
        <v>19589.689999999999</v>
      </c>
      <c r="AB24" s="48">
        <v>2089.92</v>
      </c>
      <c r="AC24" s="46">
        <v>0</v>
      </c>
      <c r="AD24" s="49">
        <v>25000</v>
      </c>
      <c r="AE24" s="52"/>
      <c r="AF24" s="49">
        <v>55000</v>
      </c>
      <c r="AG24" s="52"/>
      <c r="AH24" s="52"/>
      <c r="AI24" s="52">
        <f t="shared" si="0"/>
        <v>101679.61</v>
      </c>
      <c r="AJ24" s="48">
        <v>877.78</v>
      </c>
      <c r="AK24" s="48">
        <v>146.30000000000001</v>
      </c>
      <c r="AL24" s="46">
        <v>0</v>
      </c>
      <c r="AM24" s="49">
        <v>1000</v>
      </c>
      <c r="AN24" s="48">
        <v>2024.08</v>
      </c>
      <c r="AO24" s="48">
        <v>2024.08</v>
      </c>
      <c r="AP24" s="48">
        <v>7.31</v>
      </c>
      <c r="AQ24" s="48">
        <v>182.87</v>
      </c>
    </row>
    <row r="25" spans="17:43" x14ac:dyDescent="0.35">
      <c r="U25" s="51">
        <v>0.1</v>
      </c>
      <c r="V25" s="51">
        <v>0.02</v>
      </c>
      <c r="W25" s="54"/>
      <c r="X25" s="54">
        <f t="shared" si="1"/>
        <v>0</v>
      </c>
      <c r="Y25" s="55"/>
      <c r="Z25" s="55">
        <f t="shared" si="2"/>
        <v>0</v>
      </c>
      <c r="AA25" s="48">
        <v>19589.689999999999</v>
      </c>
      <c r="AB25" s="48">
        <v>2089.92</v>
      </c>
      <c r="AC25" s="46">
        <v>0</v>
      </c>
      <c r="AD25" s="49">
        <v>25000</v>
      </c>
      <c r="AE25" s="52"/>
      <c r="AF25" s="49">
        <v>55000</v>
      </c>
      <c r="AG25" s="52"/>
      <c r="AH25" s="52"/>
      <c r="AI25" s="52">
        <f t="shared" si="0"/>
        <v>101679.61</v>
      </c>
      <c r="AJ25" s="48">
        <v>877.78</v>
      </c>
      <c r="AK25" s="48">
        <v>146.30000000000001</v>
      </c>
      <c r="AL25" s="46">
        <v>0</v>
      </c>
      <c r="AM25" s="49">
        <v>1000</v>
      </c>
      <c r="AN25" s="48">
        <v>2024.08</v>
      </c>
      <c r="AO25" s="48">
        <v>2024.08</v>
      </c>
      <c r="AP25" s="48">
        <v>7.31</v>
      </c>
      <c r="AQ25" s="48">
        <v>182.87</v>
      </c>
    </row>
    <row r="26" spans="17:43" x14ac:dyDescent="0.35">
      <c r="U26" s="51">
        <v>0.1</v>
      </c>
      <c r="V26" s="51">
        <v>0.05</v>
      </c>
      <c r="W26" s="54"/>
      <c r="X26" s="54">
        <f t="shared" si="1"/>
        <v>0</v>
      </c>
      <c r="Y26" s="55"/>
      <c r="Z26" s="55">
        <f t="shared" si="2"/>
        <v>0</v>
      </c>
      <c r="AA26" s="48">
        <v>19589.689999999999</v>
      </c>
      <c r="AB26" s="48">
        <v>2089.92</v>
      </c>
      <c r="AC26" s="46">
        <v>0</v>
      </c>
      <c r="AD26" s="49">
        <v>25000</v>
      </c>
      <c r="AE26" s="52"/>
      <c r="AF26" s="49">
        <v>55000</v>
      </c>
      <c r="AG26" s="52"/>
      <c r="AH26" s="52"/>
      <c r="AI26" s="52">
        <f t="shared" si="0"/>
        <v>101679.61</v>
      </c>
      <c r="AJ26" s="48">
        <v>877.78</v>
      </c>
      <c r="AK26" s="48">
        <v>146.30000000000001</v>
      </c>
      <c r="AL26" s="46">
        <v>0</v>
      </c>
      <c r="AM26" s="49">
        <v>1000</v>
      </c>
      <c r="AN26" s="48">
        <v>2024.08</v>
      </c>
      <c r="AO26" s="48">
        <v>2024.08</v>
      </c>
      <c r="AP26" s="48">
        <v>7.31</v>
      </c>
      <c r="AQ26" s="48">
        <v>182.87</v>
      </c>
    </row>
    <row r="27" spans="17:43" x14ac:dyDescent="0.35">
      <c r="U27" s="51">
        <v>0.1</v>
      </c>
      <c r="V27" s="51">
        <v>0.1</v>
      </c>
      <c r="W27" s="54"/>
      <c r="X27" s="54">
        <f t="shared" si="1"/>
        <v>0</v>
      </c>
      <c r="Y27" s="55"/>
      <c r="Z27" s="55">
        <f t="shared" si="2"/>
        <v>0</v>
      </c>
      <c r="AA27" s="48">
        <v>19589.689999999999</v>
      </c>
      <c r="AB27" s="48">
        <v>2089.92</v>
      </c>
      <c r="AC27" s="46">
        <v>0</v>
      </c>
      <c r="AD27" s="49">
        <v>25000</v>
      </c>
      <c r="AE27" s="52"/>
      <c r="AF27" s="49">
        <v>55000</v>
      </c>
      <c r="AG27" s="52"/>
      <c r="AH27" s="52"/>
      <c r="AI27" s="52">
        <f t="shared" si="0"/>
        <v>101679.61</v>
      </c>
      <c r="AJ27" s="48">
        <v>877.78</v>
      </c>
      <c r="AK27" s="48">
        <v>146.30000000000001</v>
      </c>
      <c r="AL27" s="46">
        <v>0</v>
      </c>
      <c r="AM27" s="49">
        <v>1000</v>
      </c>
      <c r="AN27" s="48">
        <v>2024.08</v>
      </c>
      <c r="AO27" s="48">
        <v>2024.08</v>
      </c>
      <c r="AP27" s="48">
        <v>7.31</v>
      </c>
      <c r="AQ27" s="48">
        <v>182.87</v>
      </c>
    </row>
    <row r="28" spans="17:43" x14ac:dyDescent="0.35">
      <c r="U28" s="51">
        <v>0.1</v>
      </c>
      <c r="V28" s="51">
        <v>0.2</v>
      </c>
      <c r="W28" s="54"/>
      <c r="X28" s="54">
        <f t="shared" si="1"/>
        <v>0</v>
      </c>
      <c r="Y28" s="55"/>
      <c r="Z28" s="55">
        <f t="shared" si="2"/>
        <v>0</v>
      </c>
      <c r="AA28" s="48">
        <v>19589.689999999999</v>
      </c>
      <c r="AB28" s="48">
        <v>2089.92</v>
      </c>
      <c r="AC28" s="46">
        <v>0</v>
      </c>
      <c r="AD28" s="49">
        <v>25000</v>
      </c>
      <c r="AE28" s="52"/>
      <c r="AF28" s="49">
        <v>55000</v>
      </c>
      <c r="AG28" s="52"/>
      <c r="AH28" s="52"/>
      <c r="AI28" s="52">
        <f t="shared" si="0"/>
        <v>101679.61</v>
      </c>
      <c r="AJ28" s="48">
        <v>877.78</v>
      </c>
      <c r="AK28" s="48">
        <v>146.30000000000001</v>
      </c>
      <c r="AL28" s="46">
        <v>0</v>
      </c>
      <c r="AM28" s="49">
        <v>1000</v>
      </c>
      <c r="AN28" s="48">
        <v>2024.08</v>
      </c>
      <c r="AO28" s="48">
        <v>2024.08</v>
      </c>
      <c r="AP28" s="48">
        <v>7.31</v>
      </c>
      <c r="AQ28" s="48">
        <v>182.87</v>
      </c>
    </row>
    <row r="29" spans="17:43" x14ac:dyDescent="0.35">
      <c r="U29" s="51">
        <v>0.1</v>
      </c>
      <c r="V29" s="51">
        <v>0.5</v>
      </c>
      <c r="W29" s="54"/>
      <c r="X29" s="54">
        <f t="shared" si="1"/>
        <v>0</v>
      </c>
      <c r="Y29" s="55"/>
      <c r="Z29" s="55">
        <f t="shared" si="2"/>
        <v>0</v>
      </c>
      <c r="AA29" s="48">
        <v>19589.689999999999</v>
      </c>
      <c r="AB29" s="48">
        <v>2089.92</v>
      </c>
      <c r="AC29" s="46">
        <v>0</v>
      </c>
      <c r="AD29" s="49">
        <v>25000</v>
      </c>
      <c r="AE29" s="52"/>
      <c r="AF29" s="49">
        <v>55000</v>
      </c>
      <c r="AG29" s="52"/>
      <c r="AH29" s="52"/>
      <c r="AI29" s="52">
        <f t="shared" si="0"/>
        <v>101679.61</v>
      </c>
      <c r="AJ29" s="48">
        <v>877.78</v>
      </c>
      <c r="AK29" s="48">
        <v>146.30000000000001</v>
      </c>
      <c r="AL29" s="46">
        <v>0</v>
      </c>
      <c r="AM29" s="49">
        <v>1000</v>
      </c>
      <c r="AN29" s="48">
        <v>2024.08</v>
      </c>
      <c r="AO29" s="48">
        <v>2024.08</v>
      </c>
      <c r="AP29" s="48">
        <v>7.31</v>
      </c>
      <c r="AQ29" s="48">
        <v>182.87</v>
      </c>
    </row>
    <row r="30" spans="17:43" x14ac:dyDescent="0.35">
      <c r="U30" s="51">
        <v>0.1</v>
      </c>
      <c r="V30" s="51">
        <v>1</v>
      </c>
      <c r="W30" s="54"/>
      <c r="X30" s="54">
        <f t="shared" si="1"/>
        <v>0</v>
      </c>
      <c r="Y30" s="55"/>
      <c r="Z30" s="55">
        <f t="shared" si="2"/>
        <v>0</v>
      </c>
      <c r="AA30" s="48">
        <v>19589.689999999999</v>
      </c>
      <c r="AB30" s="48">
        <v>2089.92</v>
      </c>
      <c r="AC30" s="46">
        <v>0</v>
      </c>
      <c r="AD30" s="49">
        <v>25000</v>
      </c>
      <c r="AE30" s="52"/>
      <c r="AF30" s="49">
        <v>55000</v>
      </c>
      <c r="AG30" s="52"/>
      <c r="AH30" s="52"/>
      <c r="AI30" s="52">
        <f t="shared" si="0"/>
        <v>101679.61</v>
      </c>
      <c r="AJ30" s="48">
        <v>877.78</v>
      </c>
      <c r="AK30" s="48">
        <v>146.30000000000001</v>
      </c>
      <c r="AL30" s="46">
        <v>0</v>
      </c>
      <c r="AM30" s="49">
        <v>1000</v>
      </c>
      <c r="AN30" s="48">
        <v>2024.08</v>
      </c>
      <c r="AO30" s="48">
        <v>2024.08</v>
      </c>
      <c r="AP30" s="48">
        <v>7.31</v>
      </c>
      <c r="AQ30" s="48">
        <v>182.87</v>
      </c>
    </row>
    <row r="31" spans="17:43" x14ac:dyDescent="0.35">
      <c r="U31" s="51">
        <v>0.1</v>
      </c>
      <c r="V31" s="51">
        <v>2</v>
      </c>
      <c r="W31" s="54"/>
      <c r="X31" s="54">
        <f t="shared" si="1"/>
        <v>0</v>
      </c>
      <c r="Y31" s="55"/>
      <c r="Z31" s="55">
        <f t="shared" si="2"/>
        <v>0</v>
      </c>
      <c r="AA31" s="48">
        <v>19589.689999999999</v>
      </c>
      <c r="AB31" s="48">
        <v>2089.92</v>
      </c>
      <c r="AC31" s="46">
        <v>0</v>
      </c>
      <c r="AD31" s="49">
        <v>25000</v>
      </c>
      <c r="AE31" s="52"/>
      <c r="AF31" s="49">
        <v>55000</v>
      </c>
      <c r="AG31" s="52"/>
      <c r="AH31" s="52"/>
      <c r="AI31" s="52">
        <f t="shared" si="0"/>
        <v>101679.61</v>
      </c>
      <c r="AJ31" s="48">
        <v>877.78</v>
      </c>
      <c r="AK31" s="48">
        <v>146.30000000000001</v>
      </c>
      <c r="AL31" s="46">
        <v>0</v>
      </c>
      <c r="AM31" s="49">
        <v>1000</v>
      </c>
      <c r="AN31" s="48">
        <v>2024.08</v>
      </c>
      <c r="AO31" s="48">
        <v>2024.08</v>
      </c>
      <c r="AP31" s="48">
        <v>7.31</v>
      </c>
      <c r="AQ31" s="48">
        <v>182.87</v>
      </c>
    </row>
    <row r="32" spans="17:43" x14ac:dyDescent="0.35">
      <c r="U32" s="51">
        <v>0.1</v>
      </c>
      <c r="V32" s="51">
        <v>5</v>
      </c>
      <c r="W32" s="54"/>
      <c r="X32" s="54">
        <f t="shared" si="1"/>
        <v>0</v>
      </c>
      <c r="Y32" s="55"/>
      <c r="Z32" s="55">
        <f t="shared" si="2"/>
        <v>0</v>
      </c>
      <c r="AA32" s="48">
        <v>19589.689999999999</v>
      </c>
      <c r="AB32" s="48">
        <v>2089.92</v>
      </c>
      <c r="AC32" s="46">
        <v>0</v>
      </c>
      <c r="AD32" s="49">
        <v>25000</v>
      </c>
      <c r="AE32" s="52"/>
      <c r="AF32" s="49">
        <v>55000</v>
      </c>
      <c r="AG32" s="52"/>
      <c r="AH32" s="52"/>
      <c r="AI32" s="52">
        <f t="shared" si="0"/>
        <v>101679.61</v>
      </c>
      <c r="AJ32" s="48">
        <v>877.78</v>
      </c>
      <c r="AK32" s="48">
        <v>146.30000000000001</v>
      </c>
      <c r="AL32" s="46">
        <v>0</v>
      </c>
      <c r="AM32" s="49">
        <v>1000</v>
      </c>
      <c r="AN32" s="48">
        <v>2024.08</v>
      </c>
      <c r="AO32" s="48">
        <v>2024.08</v>
      </c>
      <c r="AP32" s="48">
        <v>7.31</v>
      </c>
      <c r="AQ32" s="48">
        <v>182.87</v>
      </c>
    </row>
    <row r="33" spans="21:43" x14ac:dyDescent="0.35">
      <c r="U33" s="51">
        <v>0.1</v>
      </c>
      <c r="V33" s="51">
        <v>10</v>
      </c>
      <c r="W33" s="54"/>
      <c r="X33" s="54">
        <f t="shared" si="1"/>
        <v>0</v>
      </c>
      <c r="Y33" s="55"/>
      <c r="Z33" s="55">
        <f t="shared" si="2"/>
        <v>0</v>
      </c>
      <c r="AA33" s="48">
        <v>19589.689999999999</v>
      </c>
      <c r="AB33" s="48">
        <v>2089.92</v>
      </c>
      <c r="AC33" s="46">
        <v>0</v>
      </c>
      <c r="AD33" s="49">
        <v>25000</v>
      </c>
      <c r="AE33" s="52"/>
      <c r="AF33" s="49">
        <v>55000</v>
      </c>
      <c r="AG33" s="52"/>
      <c r="AH33" s="52"/>
      <c r="AI33" s="52">
        <f t="shared" si="0"/>
        <v>101679.61</v>
      </c>
      <c r="AJ33" s="48">
        <v>877.78</v>
      </c>
      <c r="AK33" s="48">
        <v>146.30000000000001</v>
      </c>
      <c r="AL33" s="46">
        <v>0</v>
      </c>
      <c r="AM33" s="49">
        <v>1000</v>
      </c>
      <c r="AN33" s="48">
        <v>2024.08</v>
      </c>
      <c r="AO33" s="48">
        <v>2024.08</v>
      </c>
      <c r="AP33" s="48">
        <v>7.31</v>
      </c>
      <c r="AQ33" s="48">
        <v>182.87</v>
      </c>
    </row>
    <row r="34" spans="21:43" x14ac:dyDescent="0.35">
      <c r="U34" s="51">
        <v>0.2</v>
      </c>
      <c r="V34" s="51">
        <v>5.0000000000000001E-3</v>
      </c>
      <c r="W34" s="54"/>
      <c r="X34" s="54">
        <f t="shared" si="1"/>
        <v>0</v>
      </c>
      <c r="Y34" s="55"/>
      <c r="Z34" s="55">
        <f t="shared" si="2"/>
        <v>0</v>
      </c>
      <c r="AA34" s="48">
        <v>19589.689999999999</v>
      </c>
      <c r="AB34" s="48">
        <v>2089.92</v>
      </c>
      <c r="AC34" s="46">
        <v>0</v>
      </c>
      <c r="AD34" s="49">
        <v>25000</v>
      </c>
      <c r="AE34" s="52"/>
      <c r="AF34" s="49">
        <v>55000</v>
      </c>
      <c r="AG34" s="52"/>
      <c r="AH34" s="52"/>
      <c r="AI34" s="52">
        <f t="shared" si="0"/>
        <v>101679.61</v>
      </c>
      <c r="AJ34" s="48">
        <v>877.78</v>
      </c>
      <c r="AK34" s="48">
        <v>146.30000000000001</v>
      </c>
      <c r="AL34" s="46">
        <v>0</v>
      </c>
      <c r="AM34" s="49">
        <v>1000</v>
      </c>
      <c r="AN34" s="48">
        <v>2024.08</v>
      </c>
      <c r="AO34" s="48">
        <v>2024.08</v>
      </c>
      <c r="AP34" s="48">
        <v>7.31</v>
      </c>
      <c r="AQ34" s="48">
        <v>182.87</v>
      </c>
    </row>
    <row r="35" spans="21:43" x14ac:dyDescent="0.35">
      <c r="U35" s="51">
        <v>0.2</v>
      </c>
      <c r="V35" s="51">
        <v>8.0000000000000002E-3</v>
      </c>
      <c r="W35" s="54"/>
      <c r="X35" s="54">
        <f t="shared" si="1"/>
        <v>0</v>
      </c>
      <c r="Y35" s="55"/>
      <c r="Z35" s="55">
        <f t="shared" si="2"/>
        <v>0</v>
      </c>
      <c r="AA35" s="48">
        <v>19589.689999999999</v>
      </c>
      <c r="AB35" s="48">
        <v>2089.92</v>
      </c>
      <c r="AC35" s="46">
        <v>0</v>
      </c>
      <c r="AD35" s="49">
        <v>25000</v>
      </c>
      <c r="AE35" s="52"/>
      <c r="AF35" s="49">
        <v>55000</v>
      </c>
      <c r="AG35" s="52"/>
      <c r="AH35" s="52"/>
      <c r="AI35" s="52">
        <f t="shared" si="0"/>
        <v>101679.61</v>
      </c>
      <c r="AJ35" s="48">
        <v>877.78</v>
      </c>
      <c r="AK35" s="48">
        <v>146.30000000000001</v>
      </c>
      <c r="AL35" s="46">
        <v>0</v>
      </c>
      <c r="AM35" s="49">
        <v>1000</v>
      </c>
      <c r="AN35" s="48">
        <v>2024.08</v>
      </c>
      <c r="AO35" s="48">
        <v>2024.08</v>
      </c>
      <c r="AP35" s="48">
        <v>7.31</v>
      </c>
      <c r="AQ35" s="48">
        <v>182.87</v>
      </c>
    </row>
    <row r="36" spans="21:43" x14ac:dyDescent="0.35">
      <c r="U36" s="51">
        <v>0.2</v>
      </c>
      <c r="V36" s="51">
        <v>0.01</v>
      </c>
      <c r="W36" s="54"/>
      <c r="X36" s="54">
        <f t="shared" si="1"/>
        <v>0</v>
      </c>
      <c r="Y36" s="55"/>
      <c r="Z36" s="55">
        <f t="shared" si="2"/>
        <v>0</v>
      </c>
      <c r="AA36" s="48">
        <v>19589.689999999999</v>
      </c>
      <c r="AB36" s="48">
        <v>2089.92</v>
      </c>
      <c r="AC36" s="46">
        <v>0</v>
      </c>
      <c r="AD36" s="49">
        <v>25000</v>
      </c>
      <c r="AE36" s="52"/>
      <c r="AF36" s="49">
        <v>55000</v>
      </c>
      <c r="AG36" s="52"/>
      <c r="AH36" s="52"/>
      <c r="AI36" s="52">
        <f t="shared" si="0"/>
        <v>101679.61</v>
      </c>
      <c r="AJ36" s="48">
        <v>877.78</v>
      </c>
      <c r="AK36" s="48">
        <v>146.30000000000001</v>
      </c>
      <c r="AL36" s="46">
        <v>0</v>
      </c>
      <c r="AM36" s="49">
        <v>1000</v>
      </c>
      <c r="AN36" s="48">
        <v>2024.08</v>
      </c>
      <c r="AO36" s="48">
        <v>2024.08</v>
      </c>
      <c r="AP36" s="48">
        <v>7.31</v>
      </c>
      <c r="AQ36" s="48">
        <v>182.87</v>
      </c>
    </row>
    <row r="37" spans="21:43" x14ac:dyDescent="0.35">
      <c r="U37" s="51">
        <v>0.2</v>
      </c>
      <c r="V37" s="51">
        <v>0.02</v>
      </c>
      <c r="W37" s="54"/>
      <c r="X37" s="54">
        <f t="shared" si="1"/>
        <v>0</v>
      </c>
      <c r="Y37" s="55"/>
      <c r="Z37" s="55">
        <f t="shared" si="2"/>
        <v>0</v>
      </c>
      <c r="AA37" s="48">
        <v>19589.689999999999</v>
      </c>
      <c r="AB37" s="48">
        <v>2089.92</v>
      </c>
      <c r="AC37" s="46">
        <v>0</v>
      </c>
      <c r="AD37" s="49">
        <v>25000</v>
      </c>
      <c r="AE37" s="52"/>
      <c r="AF37" s="49">
        <v>55000</v>
      </c>
      <c r="AG37" s="52"/>
      <c r="AH37" s="52"/>
      <c r="AI37" s="52">
        <f t="shared" si="0"/>
        <v>101679.61</v>
      </c>
      <c r="AJ37" s="48">
        <v>877.78</v>
      </c>
      <c r="AK37" s="48">
        <v>146.30000000000001</v>
      </c>
      <c r="AL37" s="46">
        <v>0</v>
      </c>
      <c r="AM37" s="49">
        <v>1000</v>
      </c>
      <c r="AN37" s="48">
        <v>2024.08</v>
      </c>
      <c r="AO37" s="48">
        <v>2024.08</v>
      </c>
      <c r="AP37" s="48">
        <v>7.31</v>
      </c>
      <c r="AQ37" s="48">
        <v>182.87</v>
      </c>
    </row>
    <row r="38" spans="21:43" x14ac:dyDescent="0.35">
      <c r="U38" s="51">
        <v>0.2</v>
      </c>
      <c r="V38" s="51">
        <v>0.05</v>
      </c>
      <c r="W38" s="54"/>
      <c r="X38" s="54">
        <f t="shared" si="1"/>
        <v>0</v>
      </c>
      <c r="Y38" s="55"/>
      <c r="Z38" s="55">
        <f t="shared" si="2"/>
        <v>0</v>
      </c>
      <c r="AA38" s="48">
        <v>19589.689999999999</v>
      </c>
      <c r="AB38" s="48">
        <v>2089.92</v>
      </c>
      <c r="AC38" s="46">
        <v>0</v>
      </c>
      <c r="AD38" s="49">
        <v>25000</v>
      </c>
      <c r="AE38" s="52"/>
      <c r="AF38" s="49">
        <v>55000</v>
      </c>
      <c r="AG38" s="52"/>
      <c r="AH38" s="52"/>
      <c r="AI38" s="52">
        <f t="shared" si="0"/>
        <v>101679.61</v>
      </c>
      <c r="AJ38" s="48">
        <v>877.78</v>
      </c>
      <c r="AK38" s="48">
        <v>146.30000000000001</v>
      </c>
      <c r="AL38" s="46">
        <v>0</v>
      </c>
      <c r="AM38" s="49">
        <v>1000</v>
      </c>
      <c r="AN38" s="48">
        <v>2024.08</v>
      </c>
      <c r="AO38" s="48">
        <v>2024.08</v>
      </c>
      <c r="AP38" s="48">
        <v>7.31</v>
      </c>
      <c r="AQ38" s="48">
        <v>182.87</v>
      </c>
    </row>
    <row r="39" spans="21:43" x14ac:dyDescent="0.35">
      <c r="U39" s="51">
        <v>0.2</v>
      </c>
      <c r="V39" s="51">
        <v>0.1</v>
      </c>
      <c r="W39" s="54"/>
      <c r="X39" s="54">
        <f t="shared" si="1"/>
        <v>0</v>
      </c>
      <c r="Y39" s="55"/>
      <c r="Z39" s="55">
        <f t="shared" si="2"/>
        <v>0</v>
      </c>
      <c r="AA39" s="48">
        <v>19589.689999999999</v>
      </c>
      <c r="AB39" s="48">
        <v>2089.92</v>
      </c>
      <c r="AC39" s="46">
        <v>0</v>
      </c>
      <c r="AD39" s="49">
        <v>25000</v>
      </c>
      <c r="AE39" s="52"/>
      <c r="AF39" s="49">
        <v>55000</v>
      </c>
      <c r="AG39" s="52"/>
      <c r="AH39" s="52"/>
      <c r="AI39" s="52">
        <f t="shared" si="0"/>
        <v>101679.61</v>
      </c>
      <c r="AJ39" s="48">
        <v>877.78</v>
      </c>
      <c r="AK39" s="48">
        <v>146.30000000000001</v>
      </c>
      <c r="AL39" s="46">
        <v>0</v>
      </c>
      <c r="AM39" s="49">
        <v>1000</v>
      </c>
      <c r="AN39" s="48">
        <v>2024.08</v>
      </c>
      <c r="AO39" s="48">
        <v>2024.08</v>
      </c>
      <c r="AP39" s="48">
        <v>7.31</v>
      </c>
      <c r="AQ39" s="48">
        <v>182.87</v>
      </c>
    </row>
    <row r="40" spans="21:43" x14ac:dyDescent="0.35">
      <c r="U40" s="51">
        <v>0.2</v>
      </c>
      <c r="V40" s="51">
        <v>0.2</v>
      </c>
      <c r="W40" s="54"/>
      <c r="X40" s="54">
        <f t="shared" si="1"/>
        <v>0</v>
      </c>
      <c r="Y40" s="55"/>
      <c r="Z40" s="55">
        <f t="shared" si="2"/>
        <v>0</v>
      </c>
      <c r="AA40" s="48">
        <v>19589.689999999999</v>
      </c>
      <c r="AB40" s="48">
        <v>2089.92</v>
      </c>
      <c r="AC40" s="46">
        <v>0</v>
      </c>
      <c r="AD40" s="49">
        <v>25000</v>
      </c>
      <c r="AE40" s="52"/>
      <c r="AF40" s="49">
        <v>55000</v>
      </c>
      <c r="AG40" s="52"/>
      <c r="AH40" s="52"/>
      <c r="AI40" s="52">
        <f t="shared" si="0"/>
        <v>101679.61</v>
      </c>
      <c r="AJ40" s="48">
        <v>877.78</v>
      </c>
      <c r="AK40" s="48">
        <v>146.30000000000001</v>
      </c>
      <c r="AL40" s="46">
        <v>0</v>
      </c>
      <c r="AM40" s="49">
        <v>1000</v>
      </c>
      <c r="AN40" s="48">
        <v>2024.08</v>
      </c>
      <c r="AO40" s="48">
        <v>2024.08</v>
      </c>
      <c r="AP40" s="48">
        <v>7.31</v>
      </c>
      <c r="AQ40" s="48">
        <v>182.87</v>
      </c>
    </row>
    <row r="41" spans="21:43" x14ac:dyDescent="0.35">
      <c r="U41" s="51">
        <v>0.2</v>
      </c>
      <c r="V41" s="51">
        <v>0.5</v>
      </c>
      <c r="W41" s="54"/>
      <c r="X41" s="54">
        <f t="shared" si="1"/>
        <v>0</v>
      </c>
      <c r="Y41" s="55"/>
      <c r="Z41" s="55">
        <f t="shared" si="2"/>
        <v>0</v>
      </c>
      <c r="AA41" s="48">
        <v>19589.689999999999</v>
      </c>
      <c r="AB41" s="48">
        <v>2089.92</v>
      </c>
      <c r="AC41" s="46">
        <v>0</v>
      </c>
      <c r="AD41" s="49">
        <v>25000</v>
      </c>
      <c r="AE41" s="52"/>
      <c r="AF41" s="49">
        <v>55000</v>
      </c>
      <c r="AG41" s="52"/>
      <c r="AH41" s="52"/>
      <c r="AI41" s="52">
        <f t="shared" si="0"/>
        <v>101679.61</v>
      </c>
      <c r="AJ41" s="48">
        <v>877.78</v>
      </c>
      <c r="AK41" s="48">
        <v>146.30000000000001</v>
      </c>
      <c r="AL41" s="46">
        <v>0</v>
      </c>
      <c r="AM41" s="49">
        <v>1000</v>
      </c>
      <c r="AN41" s="48">
        <v>2024.08</v>
      </c>
      <c r="AO41" s="48">
        <v>2024.08</v>
      </c>
      <c r="AP41" s="48">
        <v>7.31</v>
      </c>
      <c r="AQ41" s="48">
        <v>182.87</v>
      </c>
    </row>
    <row r="42" spans="21:43" x14ac:dyDescent="0.35">
      <c r="U42" s="51">
        <v>0.2</v>
      </c>
      <c r="V42" s="51">
        <v>1</v>
      </c>
      <c r="W42" s="54"/>
      <c r="X42" s="54">
        <f t="shared" si="1"/>
        <v>0</v>
      </c>
      <c r="Y42" s="55"/>
      <c r="Z42" s="55">
        <f t="shared" si="2"/>
        <v>0</v>
      </c>
      <c r="AA42" s="48">
        <v>19589.689999999999</v>
      </c>
      <c r="AB42" s="48">
        <v>2089.92</v>
      </c>
      <c r="AC42" s="46">
        <v>0</v>
      </c>
      <c r="AD42" s="49">
        <v>25000</v>
      </c>
      <c r="AE42" s="52"/>
      <c r="AF42" s="49">
        <v>55000</v>
      </c>
      <c r="AG42" s="52"/>
      <c r="AH42" s="52"/>
      <c r="AI42" s="52">
        <f t="shared" si="0"/>
        <v>101679.61</v>
      </c>
      <c r="AJ42" s="48">
        <v>877.78</v>
      </c>
      <c r="AK42" s="48">
        <v>146.30000000000001</v>
      </c>
      <c r="AL42" s="46">
        <v>0</v>
      </c>
      <c r="AM42" s="49">
        <v>1000</v>
      </c>
      <c r="AN42" s="48">
        <v>2024.08</v>
      </c>
      <c r="AO42" s="48">
        <v>2024.08</v>
      </c>
      <c r="AP42" s="48">
        <v>7.31</v>
      </c>
      <c r="AQ42" s="48">
        <v>182.87</v>
      </c>
    </row>
    <row r="43" spans="21:43" x14ac:dyDescent="0.35">
      <c r="U43" s="51">
        <v>0.2</v>
      </c>
      <c r="V43" s="51">
        <v>2</v>
      </c>
      <c r="W43" s="54"/>
      <c r="X43" s="54">
        <f t="shared" si="1"/>
        <v>0</v>
      </c>
      <c r="Y43" s="55"/>
      <c r="Z43" s="55">
        <f t="shared" si="2"/>
        <v>0</v>
      </c>
      <c r="AA43" s="48">
        <v>19589.689999999999</v>
      </c>
      <c r="AB43" s="48">
        <v>2089.92</v>
      </c>
      <c r="AC43" s="46">
        <v>0</v>
      </c>
      <c r="AD43" s="49">
        <v>25000</v>
      </c>
      <c r="AE43" s="52"/>
      <c r="AF43" s="49">
        <v>55000</v>
      </c>
      <c r="AG43" s="52"/>
      <c r="AH43" s="52"/>
      <c r="AI43" s="52">
        <f t="shared" si="0"/>
        <v>101679.61</v>
      </c>
      <c r="AJ43" s="48">
        <v>877.78</v>
      </c>
      <c r="AK43" s="48">
        <v>146.30000000000001</v>
      </c>
      <c r="AL43" s="46">
        <v>0</v>
      </c>
      <c r="AM43" s="49">
        <v>1000</v>
      </c>
      <c r="AN43" s="48">
        <v>2024.08</v>
      </c>
      <c r="AO43" s="48">
        <v>2024.08</v>
      </c>
      <c r="AP43" s="48">
        <v>7.31</v>
      </c>
      <c r="AQ43" s="48">
        <v>182.87</v>
      </c>
    </row>
    <row r="44" spans="21:43" x14ac:dyDescent="0.35">
      <c r="U44" s="51">
        <v>0.2</v>
      </c>
      <c r="V44" s="51">
        <v>5</v>
      </c>
      <c r="W44" s="54"/>
      <c r="X44" s="54">
        <f t="shared" si="1"/>
        <v>0</v>
      </c>
      <c r="Y44" s="55"/>
      <c r="Z44" s="55">
        <f t="shared" si="2"/>
        <v>0</v>
      </c>
      <c r="AA44" s="48">
        <v>19589.689999999999</v>
      </c>
      <c r="AB44" s="48">
        <v>2089.92</v>
      </c>
      <c r="AC44" s="46">
        <v>0</v>
      </c>
      <c r="AD44" s="49">
        <v>25000</v>
      </c>
      <c r="AE44" s="52"/>
      <c r="AF44" s="49">
        <v>55000</v>
      </c>
      <c r="AG44" s="52"/>
      <c r="AH44" s="52"/>
      <c r="AI44" s="52">
        <f t="shared" si="0"/>
        <v>101679.61</v>
      </c>
      <c r="AJ44" s="48">
        <v>877.78</v>
      </c>
      <c r="AK44" s="48">
        <v>146.30000000000001</v>
      </c>
      <c r="AL44" s="46">
        <v>0</v>
      </c>
      <c r="AM44" s="49">
        <v>1000</v>
      </c>
      <c r="AN44" s="48">
        <v>2024.08</v>
      </c>
      <c r="AO44" s="48">
        <v>2024.08</v>
      </c>
      <c r="AP44" s="48">
        <v>7.31</v>
      </c>
      <c r="AQ44" s="48">
        <v>182.87</v>
      </c>
    </row>
    <row r="45" spans="21:43" x14ac:dyDescent="0.35">
      <c r="U45" s="51">
        <v>0.2</v>
      </c>
      <c r="V45" s="51">
        <v>10</v>
      </c>
      <c r="W45" s="54"/>
      <c r="X45" s="54">
        <f t="shared" si="1"/>
        <v>0</v>
      </c>
      <c r="Y45" s="55"/>
      <c r="Z45" s="55">
        <f t="shared" si="2"/>
        <v>0</v>
      </c>
      <c r="AA45" s="48">
        <v>19589.689999999999</v>
      </c>
      <c r="AB45" s="48">
        <v>2089.92</v>
      </c>
      <c r="AC45" s="46">
        <v>0</v>
      </c>
      <c r="AD45" s="49">
        <v>25000</v>
      </c>
      <c r="AE45" s="52"/>
      <c r="AF45" s="49">
        <v>55000</v>
      </c>
      <c r="AG45" s="52"/>
      <c r="AH45" s="52"/>
      <c r="AI45" s="52">
        <f t="shared" si="0"/>
        <v>101679.61</v>
      </c>
      <c r="AJ45" s="48">
        <v>877.78</v>
      </c>
      <c r="AK45" s="48">
        <v>146.30000000000001</v>
      </c>
      <c r="AL45" s="46">
        <v>0</v>
      </c>
      <c r="AM45" s="49">
        <v>1000</v>
      </c>
      <c r="AN45" s="48">
        <v>2024.08</v>
      </c>
      <c r="AO45" s="48">
        <v>2024.08</v>
      </c>
      <c r="AP45" s="48">
        <v>7.31</v>
      </c>
      <c r="AQ45" s="48">
        <v>182.87</v>
      </c>
    </row>
    <row r="46" spans="21:43" x14ac:dyDescent="0.35">
      <c r="U46" s="51">
        <v>0.5</v>
      </c>
      <c r="V46" s="51">
        <v>5.0000000000000001E-3</v>
      </c>
      <c r="W46" s="54"/>
      <c r="X46" s="54">
        <f t="shared" si="1"/>
        <v>0</v>
      </c>
      <c r="Y46" s="55"/>
      <c r="Z46" s="55">
        <f t="shared" si="2"/>
        <v>0</v>
      </c>
      <c r="AA46" s="48">
        <v>19589.689999999999</v>
      </c>
      <c r="AB46" s="48">
        <v>2089.92</v>
      </c>
      <c r="AC46" s="46">
        <v>0</v>
      </c>
      <c r="AD46" s="49">
        <v>25000</v>
      </c>
      <c r="AE46" s="52"/>
      <c r="AF46" s="49">
        <v>55000</v>
      </c>
      <c r="AG46" s="52"/>
      <c r="AH46" s="52"/>
      <c r="AI46" s="52">
        <f t="shared" si="0"/>
        <v>101679.61</v>
      </c>
      <c r="AJ46" s="48">
        <v>877.78</v>
      </c>
      <c r="AK46" s="48">
        <v>146.30000000000001</v>
      </c>
      <c r="AL46" s="46">
        <v>0</v>
      </c>
      <c r="AM46" s="49">
        <v>1000</v>
      </c>
      <c r="AN46" s="48">
        <v>2024.08</v>
      </c>
      <c r="AO46" s="48">
        <v>2024.08</v>
      </c>
      <c r="AP46" s="48">
        <v>7.31</v>
      </c>
      <c r="AQ46" s="48">
        <v>182.87</v>
      </c>
    </row>
    <row r="47" spans="21:43" x14ac:dyDescent="0.35">
      <c r="U47" s="51">
        <v>0.5</v>
      </c>
      <c r="V47" s="51">
        <v>8.0000000000000002E-3</v>
      </c>
      <c r="W47" s="54"/>
      <c r="X47" s="54">
        <f t="shared" si="1"/>
        <v>0</v>
      </c>
      <c r="Y47" s="55"/>
      <c r="Z47" s="55">
        <f t="shared" si="2"/>
        <v>0</v>
      </c>
      <c r="AA47" s="48">
        <v>19589.689999999999</v>
      </c>
      <c r="AB47" s="48">
        <v>2089.92</v>
      </c>
      <c r="AC47" s="46">
        <v>0</v>
      </c>
      <c r="AD47" s="49">
        <v>25000</v>
      </c>
      <c r="AE47" s="52"/>
      <c r="AF47" s="49">
        <v>55000</v>
      </c>
      <c r="AG47" s="52"/>
      <c r="AH47" s="52"/>
      <c r="AI47" s="52">
        <f t="shared" si="0"/>
        <v>101679.61</v>
      </c>
      <c r="AJ47" s="48">
        <v>877.78</v>
      </c>
      <c r="AK47" s="48">
        <v>146.30000000000001</v>
      </c>
      <c r="AL47" s="46">
        <v>0</v>
      </c>
      <c r="AM47" s="49">
        <v>1000</v>
      </c>
      <c r="AN47" s="48">
        <v>2024.08</v>
      </c>
      <c r="AO47" s="48">
        <v>2024.08</v>
      </c>
      <c r="AP47" s="48">
        <v>7.31</v>
      </c>
      <c r="AQ47" s="48">
        <v>182.87</v>
      </c>
    </row>
    <row r="48" spans="21:43" x14ac:dyDescent="0.35">
      <c r="U48" s="51">
        <v>0.5</v>
      </c>
      <c r="V48" s="51">
        <v>0.01</v>
      </c>
      <c r="W48" s="54"/>
      <c r="X48" s="54">
        <f t="shared" si="1"/>
        <v>0</v>
      </c>
      <c r="Y48" s="55"/>
      <c r="Z48" s="55">
        <f t="shared" si="2"/>
        <v>0</v>
      </c>
      <c r="AA48" s="48">
        <v>19589.689999999999</v>
      </c>
      <c r="AB48" s="48">
        <v>2089.92</v>
      </c>
      <c r="AC48" s="46">
        <v>0</v>
      </c>
      <c r="AD48" s="49">
        <v>25000</v>
      </c>
      <c r="AE48" s="52"/>
      <c r="AF48" s="49">
        <v>55000</v>
      </c>
      <c r="AG48" s="52"/>
      <c r="AH48" s="52"/>
      <c r="AI48" s="52">
        <f t="shared" si="0"/>
        <v>101679.61</v>
      </c>
      <c r="AJ48" s="48">
        <v>877.78</v>
      </c>
      <c r="AK48" s="48">
        <v>146.30000000000001</v>
      </c>
      <c r="AL48" s="46">
        <v>0</v>
      </c>
      <c r="AM48" s="49">
        <v>1000</v>
      </c>
      <c r="AN48" s="48">
        <v>2024.08</v>
      </c>
      <c r="AO48" s="48">
        <v>2024.08</v>
      </c>
      <c r="AP48" s="48">
        <v>7.31</v>
      </c>
      <c r="AQ48" s="48">
        <v>182.87</v>
      </c>
    </row>
    <row r="49" spans="21:43" x14ac:dyDescent="0.35">
      <c r="U49" s="51">
        <v>0.5</v>
      </c>
      <c r="V49" s="51">
        <v>0.02</v>
      </c>
      <c r="W49" s="54"/>
      <c r="X49" s="54">
        <f t="shared" si="1"/>
        <v>0</v>
      </c>
      <c r="Y49" s="55"/>
      <c r="Z49" s="55">
        <f t="shared" si="2"/>
        <v>0</v>
      </c>
      <c r="AA49" s="48">
        <v>19589.689999999999</v>
      </c>
      <c r="AB49" s="48">
        <v>2089.92</v>
      </c>
      <c r="AC49" s="46">
        <v>0</v>
      </c>
      <c r="AD49" s="49">
        <v>25000</v>
      </c>
      <c r="AE49" s="52"/>
      <c r="AF49" s="49">
        <v>55000</v>
      </c>
      <c r="AG49" s="52"/>
      <c r="AH49" s="52"/>
      <c r="AI49" s="52">
        <f t="shared" si="0"/>
        <v>101679.61</v>
      </c>
      <c r="AJ49" s="48">
        <v>877.78</v>
      </c>
      <c r="AK49" s="48">
        <v>146.30000000000001</v>
      </c>
      <c r="AL49" s="46">
        <v>0</v>
      </c>
      <c r="AM49" s="49">
        <v>1000</v>
      </c>
      <c r="AN49" s="48">
        <v>2024.08</v>
      </c>
      <c r="AO49" s="48">
        <v>2024.08</v>
      </c>
      <c r="AP49" s="48">
        <v>7.31</v>
      </c>
      <c r="AQ49" s="48">
        <v>182.87</v>
      </c>
    </row>
    <row r="50" spans="21:43" x14ac:dyDescent="0.35">
      <c r="U50" s="51">
        <v>0.5</v>
      </c>
      <c r="V50" s="51">
        <v>0.05</v>
      </c>
      <c r="W50" s="54"/>
      <c r="X50" s="54">
        <f t="shared" si="1"/>
        <v>0</v>
      </c>
      <c r="Y50" s="55"/>
      <c r="Z50" s="55">
        <f t="shared" si="2"/>
        <v>0</v>
      </c>
      <c r="AA50" s="48">
        <v>19589.689999999999</v>
      </c>
      <c r="AB50" s="48">
        <v>2089.92</v>
      </c>
      <c r="AC50" s="46">
        <v>0</v>
      </c>
      <c r="AD50" s="49">
        <v>25000</v>
      </c>
      <c r="AE50" s="52"/>
      <c r="AF50" s="49">
        <v>55000</v>
      </c>
      <c r="AG50" s="52"/>
      <c r="AH50" s="52"/>
      <c r="AI50" s="52">
        <f t="shared" si="0"/>
        <v>101679.61</v>
      </c>
      <c r="AJ50" s="48">
        <v>877.78</v>
      </c>
      <c r="AK50" s="48">
        <v>146.30000000000001</v>
      </c>
      <c r="AL50" s="46">
        <v>0</v>
      </c>
      <c r="AM50" s="49">
        <v>1000</v>
      </c>
      <c r="AN50" s="48">
        <v>2024.08</v>
      </c>
      <c r="AO50" s="48">
        <v>2024.08</v>
      </c>
      <c r="AP50" s="48">
        <v>7.31</v>
      </c>
      <c r="AQ50" s="48">
        <v>182.87</v>
      </c>
    </row>
    <row r="51" spans="21:43" x14ac:dyDescent="0.35">
      <c r="U51" s="51">
        <v>0.5</v>
      </c>
      <c r="V51" s="51">
        <v>0.1</v>
      </c>
      <c r="W51" s="54"/>
      <c r="X51" s="54">
        <f t="shared" si="1"/>
        <v>0</v>
      </c>
      <c r="Y51" s="55"/>
      <c r="Z51" s="55">
        <f t="shared" si="2"/>
        <v>0</v>
      </c>
      <c r="AA51" s="48">
        <v>19589.689999999999</v>
      </c>
      <c r="AB51" s="48">
        <v>2089.92</v>
      </c>
      <c r="AC51" s="46">
        <v>0</v>
      </c>
      <c r="AD51" s="49">
        <v>25000</v>
      </c>
      <c r="AE51" s="52"/>
      <c r="AF51" s="49">
        <v>55000</v>
      </c>
      <c r="AG51" s="52"/>
      <c r="AH51" s="52"/>
      <c r="AI51" s="52">
        <f t="shared" si="0"/>
        <v>101679.61</v>
      </c>
      <c r="AJ51" s="48">
        <v>877.78</v>
      </c>
      <c r="AK51" s="48">
        <v>146.30000000000001</v>
      </c>
      <c r="AL51" s="46">
        <v>0</v>
      </c>
      <c r="AM51" s="49">
        <v>1000</v>
      </c>
      <c r="AN51" s="48">
        <v>2024.08</v>
      </c>
      <c r="AO51" s="48">
        <v>2024.08</v>
      </c>
      <c r="AP51" s="48">
        <v>7.31</v>
      </c>
      <c r="AQ51" s="48">
        <v>182.87</v>
      </c>
    </row>
    <row r="52" spans="21:43" x14ac:dyDescent="0.35">
      <c r="U52" s="51">
        <v>0.5</v>
      </c>
      <c r="V52" s="51">
        <v>0.2</v>
      </c>
      <c r="W52" s="54"/>
      <c r="X52" s="54">
        <f t="shared" si="1"/>
        <v>0</v>
      </c>
      <c r="Y52" s="55"/>
      <c r="Z52" s="55">
        <f t="shared" si="2"/>
        <v>0</v>
      </c>
      <c r="AA52" s="48">
        <v>19589.689999999999</v>
      </c>
      <c r="AB52" s="48">
        <v>2089.92</v>
      </c>
      <c r="AC52" s="46">
        <v>0</v>
      </c>
      <c r="AD52" s="49">
        <v>25000</v>
      </c>
      <c r="AE52" s="52"/>
      <c r="AF52" s="49">
        <v>55000</v>
      </c>
      <c r="AG52" s="52"/>
      <c r="AH52" s="52"/>
      <c r="AI52" s="52">
        <f t="shared" si="0"/>
        <v>101679.61</v>
      </c>
      <c r="AJ52" s="48">
        <v>877.78</v>
      </c>
      <c r="AK52" s="48">
        <v>146.30000000000001</v>
      </c>
      <c r="AL52" s="46">
        <v>0</v>
      </c>
      <c r="AM52" s="49">
        <v>1000</v>
      </c>
      <c r="AN52" s="48">
        <v>2024.08</v>
      </c>
      <c r="AO52" s="48">
        <v>2024.08</v>
      </c>
      <c r="AP52" s="48">
        <v>7.31</v>
      </c>
      <c r="AQ52" s="48">
        <v>182.87</v>
      </c>
    </row>
    <row r="53" spans="21:43" x14ac:dyDescent="0.35">
      <c r="U53" s="51">
        <v>0.5</v>
      </c>
      <c r="V53" s="51">
        <v>0.5</v>
      </c>
      <c r="W53" s="54"/>
      <c r="X53" s="54">
        <f t="shared" si="1"/>
        <v>0</v>
      </c>
      <c r="Y53" s="55"/>
      <c r="Z53" s="55">
        <f t="shared" si="2"/>
        <v>0</v>
      </c>
      <c r="AA53" s="48">
        <v>19589.689999999999</v>
      </c>
      <c r="AB53" s="48">
        <v>2089.92</v>
      </c>
      <c r="AC53" s="46">
        <v>0</v>
      </c>
      <c r="AD53" s="49">
        <v>25000</v>
      </c>
      <c r="AE53" s="52"/>
      <c r="AF53" s="49">
        <v>55000</v>
      </c>
      <c r="AG53" s="52"/>
      <c r="AH53" s="52"/>
      <c r="AI53" s="52">
        <f t="shared" si="0"/>
        <v>101679.61</v>
      </c>
      <c r="AJ53" s="48">
        <v>877.78</v>
      </c>
      <c r="AK53" s="48">
        <v>146.30000000000001</v>
      </c>
      <c r="AL53" s="46">
        <v>0</v>
      </c>
      <c r="AM53" s="49">
        <v>1000</v>
      </c>
      <c r="AN53" s="48">
        <v>2024.08</v>
      </c>
      <c r="AO53" s="48">
        <v>2024.08</v>
      </c>
      <c r="AP53" s="48">
        <v>7.31</v>
      </c>
      <c r="AQ53" s="48">
        <v>182.87</v>
      </c>
    </row>
    <row r="54" spans="21:43" x14ac:dyDescent="0.35">
      <c r="U54" s="51">
        <v>0.5</v>
      </c>
      <c r="V54" s="51">
        <v>1</v>
      </c>
      <c r="W54" s="54"/>
      <c r="X54" s="54">
        <f t="shared" si="1"/>
        <v>0</v>
      </c>
      <c r="Y54" s="55"/>
      <c r="Z54" s="55">
        <f t="shared" si="2"/>
        <v>0</v>
      </c>
      <c r="AA54" s="48">
        <v>19589.689999999999</v>
      </c>
      <c r="AB54" s="48">
        <v>2089.92</v>
      </c>
      <c r="AC54" s="46">
        <v>0</v>
      </c>
      <c r="AD54" s="49">
        <v>25000</v>
      </c>
      <c r="AE54" s="52"/>
      <c r="AF54" s="49">
        <v>55000</v>
      </c>
      <c r="AG54" s="52"/>
      <c r="AH54" s="52"/>
      <c r="AI54" s="52">
        <f t="shared" si="0"/>
        <v>101679.61</v>
      </c>
      <c r="AJ54" s="48">
        <v>877.78</v>
      </c>
      <c r="AK54" s="48">
        <v>146.30000000000001</v>
      </c>
      <c r="AL54" s="46">
        <v>0</v>
      </c>
      <c r="AM54" s="49">
        <v>1000</v>
      </c>
      <c r="AN54" s="48">
        <v>2024.08</v>
      </c>
      <c r="AO54" s="48">
        <v>2024.08</v>
      </c>
      <c r="AP54" s="48">
        <v>7.31</v>
      </c>
      <c r="AQ54" s="48">
        <v>182.87</v>
      </c>
    </row>
    <row r="55" spans="21:43" x14ac:dyDescent="0.35">
      <c r="U55" s="51">
        <v>0.5</v>
      </c>
      <c r="V55" s="51">
        <v>2</v>
      </c>
      <c r="W55" s="54"/>
      <c r="X55" s="54">
        <f t="shared" si="1"/>
        <v>0</v>
      </c>
      <c r="Y55" s="55"/>
      <c r="Z55" s="55">
        <f t="shared" si="2"/>
        <v>0</v>
      </c>
      <c r="AA55" s="48">
        <v>19589.689999999999</v>
      </c>
      <c r="AB55" s="48">
        <v>2089.92</v>
      </c>
      <c r="AC55" s="46">
        <v>0</v>
      </c>
      <c r="AD55" s="49">
        <v>25000</v>
      </c>
      <c r="AE55" s="52"/>
      <c r="AF55" s="49">
        <v>55000</v>
      </c>
      <c r="AG55" s="52"/>
      <c r="AH55" s="52"/>
      <c r="AI55" s="52">
        <f t="shared" si="0"/>
        <v>101679.61</v>
      </c>
      <c r="AJ55" s="48">
        <v>877.78</v>
      </c>
      <c r="AK55" s="48">
        <v>146.30000000000001</v>
      </c>
      <c r="AL55" s="46">
        <v>0</v>
      </c>
      <c r="AM55" s="49">
        <v>1000</v>
      </c>
      <c r="AN55" s="48">
        <v>2024.08</v>
      </c>
      <c r="AO55" s="48">
        <v>2024.08</v>
      </c>
      <c r="AP55" s="48">
        <v>7.31</v>
      </c>
      <c r="AQ55" s="48">
        <v>182.87</v>
      </c>
    </row>
    <row r="56" spans="21:43" x14ac:dyDescent="0.35">
      <c r="U56" s="51">
        <v>0.5</v>
      </c>
      <c r="V56" s="51">
        <v>5</v>
      </c>
      <c r="W56" s="54"/>
      <c r="X56" s="54">
        <f t="shared" si="1"/>
        <v>0</v>
      </c>
      <c r="Y56" s="55"/>
      <c r="Z56" s="55">
        <f t="shared" si="2"/>
        <v>0</v>
      </c>
      <c r="AA56" s="48">
        <v>19589.689999999999</v>
      </c>
      <c r="AB56" s="48">
        <v>2089.92</v>
      </c>
      <c r="AC56" s="46">
        <v>0</v>
      </c>
      <c r="AD56" s="49">
        <v>25000</v>
      </c>
      <c r="AE56" s="52"/>
      <c r="AF56" s="49">
        <v>55000</v>
      </c>
      <c r="AG56" s="52"/>
      <c r="AH56" s="52"/>
      <c r="AI56" s="52">
        <f t="shared" si="0"/>
        <v>101679.61</v>
      </c>
      <c r="AJ56" s="48">
        <v>877.78</v>
      </c>
      <c r="AK56" s="48">
        <v>146.30000000000001</v>
      </c>
      <c r="AL56" s="46">
        <v>0</v>
      </c>
      <c r="AM56" s="49">
        <v>1000</v>
      </c>
      <c r="AN56" s="48">
        <v>2024.08</v>
      </c>
      <c r="AO56" s="48">
        <v>2024.08</v>
      </c>
      <c r="AP56" s="48">
        <v>7.31</v>
      </c>
      <c r="AQ56" s="48">
        <v>182.87</v>
      </c>
    </row>
    <row r="57" spans="21:43" x14ac:dyDescent="0.35">
      <c r="U57" s="51">
        <v>0.5</v>
      </c>
      <c r="V57" s="51">
        <v>10</v>
      </c>
      <c r="W57" s="54"/>
      <c r="X57" s="54">
        <f t="shared" si="1"/>
        <v>0</v>
      </c>
      <c r="Y57" s="55"/>
      <c r="Z57" s="55">
        <f t="shared" si="2"/>
        <v>0</v>
      </c>
      <c r="AA57" s="48">
        <v>19589.689999999999</v>
      </c>
      <c r="AB57" s="48">
        <v>2089.92</v>
      </c>
      <c r="AC57" s="46">
        <v>0</v>
      </c>
      <c r="AD57" s="49">
        <v>25000</v>
      </c>
      <c r="AE57" s="52"/>
      <c r="AF57" s="49">
        <v>55000</v>
      </c>
      <c r="AG57" s="52"/>
      <c r="AH57" s="52"/>
      <c r="AI57" s="52">
        <f t="shared" si="0"/>
        <v>101679.61</v>
      </c>
      <c r="AJ57" s="48">
        <v>877.78</v>
      </c>
      <c r="AK57" s="48">
        <v>146.30000000000001</v>
      </c>
      <c r="AL57" s="46">
        <v>0</v>
      </c>
      <c r="AM57" s="49">
        <v>1000</v>
      </c>
      <c r="AN57" s="48">
        <v>2024.08</v>
      </c>
      <c r="AO57" s="48">
        <v>2024.08</v>
      </c>
      <c r="AP57" s="48">
        <v>7.31</v>
      </c>
      <c r="AQ57" s="48">
        <v>182.87</v>
      </c>
    </row>
    <row r="58" spans="21:43" x14ac:dyDescent="0.35">
      <c r="U58" s="51">
        <v>1</v>
      </c>
      <c r="V58" s="51">
        <v>5.0000000000000001E-3</v>
      </c>
      <c r="W58" s="54"/>
      <c r="X58" s="54">
        <f t="shared" si="1"/>
        <v>0</v>
      </c>
      <c r="Y58" s="55"/>
      <c r="Z58" s="55">
        <f t="shared" si="2"/>
        <v>0</v>
      </c>
      <c r="AA58" s="48">
        <v>19589.689999999999</v>
      </c>
      <c r="AB58" s="48">
        <v>2089.92</v>
      </c>
      <c r="AC58" s="46">
        <v>0</v>
      </c>
      <c r="AD58" s="49">
        <v>25000</v>
      </c>
      <c r="AE58" s="52"/>
      <c r="AF58" s="49">
        <v>55000</v>
      </c>
      <c r="AG58" s="52"/>
      <c r="AH58" s="52"/>
      <c r="AI58" s="52">
        <f t="shared" si="0"/>
        <v>101679.61</v>
      </c>
      <c r="AJ58" s="48">
        <v>877.78</v>
      </c>
      <c r="AK58" s="48">
        <v>146.30000000000001</v>
      </c>
      <c r="AL58" s="46">
        <v>0</v>
      </c>
      <c r="AM58" s="49">
        <v>1000</v>
      </c>
      <c r="AN58" s="48">
        <v>2024.08</v>
      </c>
      <c r="AO58" s="48">
        <v>2024.08</v>
      </c>
      <c r="AP58" s="48">
        <v>7.31</v>
      </c>
      <c r="AQ58" s="48">
        <v>182.87</v>
      </c>
    </row>
    <row r="59" spans="21:43" x14ac:dyDescent="0.35">
      <c r="U59" s="51">
        <v>1</v>
      </c>
      <c r="V59" s="51">
        <v>8.0000000000000002E-3</v>
      </c>
      <c r="W59" s="54"/>
      <c r="X59" s="54">
        <f t="shared" si="1"/>
        <v>0</v>
      </c>
      <c r="Y59" s="55"/>
      <c r="Z59" s="55">
        <f t="shared" si="2"/>
        <v>0</v>
      </c>
      <c r="AA59" s="48">
        <v>19589.689999999999</v>
      </c>
      <c r="AB59" s="48">
        <v>2089.92</v>
      </c>
      <c r="AC59" s="46">
        <v>0</v>
      </c>
      <c r="AD59" s="49">
        <v>25000</v>
      </c>
      <c r="AE59" s="52"/>
      <c r="AF59" s="49">
        <v>55000</v>
      </c>
      <c r="AG59" s="52"/>
      <c r="AH59" s="52"/>
      <c r="AI59" s="52">
        <f t="shared" si="0"/>
        <v>101679.61</v>
      </c>
      <c r="AJ59" s="48">
        <v>877.78</v>
      </c>
      <c r="AK59" s="48">
        <v>146.30000000000001</v>
      </c>
      <c r="AL59" s="46">
        <v>0</v>
      </c>
      <c r="AM59" s="49">
        <v>1000</v>
      </c>
      <c r="AN59" s="48">
        <v>2024.08</v>
      </c>
      <c r="AO59" s="48">
        <v>2024.08</v>
      </c>
      <c r="AP59" s="48">
        <v>7.31</v>
      </c>
      <c r="AQ59" s="48">
        <v>182.87</v>
      </c>
    </row>
    <row r="60" spans="21:43" x14ac:dyDescent="0.35">
      <c r="U60" s="51">
        <v>1</v>
      </c>
      <c r="V60" s="51">
        <v>0.01</v>
      </c>
      <c r="W60" s="54"/>
      <c r="X60" s="54">
        <f t="shared" si="1"/>
        <v>0</v>
      </c>
      <c r="Y60" s="55"/>
      <c r="Z60" s="55">
        <f t="shared" si="2"/>
        <v>0</v>
      </c>
      <c r="AA60" s="48">
        <v>19589.689999999999</v>
      </c>
      <c r="AB60" s="48">
        <v>2089.92</v>
      </c>
      <c r="AC60" s="46">
        <v>0</v>
      </c>
      <c r="AD60" s="49">
        <v>25000</v>
      </c>
      <c r="AE60" s="52"/>
      <c r="AF60" s="49">
        <v>55000</v>
      </c>
      <c r="AG60" s="52"/>
      <c r="AH60" s="52"/>
      <c r="AI60" s="52">
        <f t="shared" si="0"/>
        <v>101679.61</v>
      </c>
      <c r="AJ60" s="48">
        <v>877.78</v>
      </c>
      <c r="AK60" s="48">
        <v>146.30000000000001</v>
      </c>
      <c r="AL60" s="46">
        <v>0</v>
      </c>
      <c r="AM60" s="49">
        <v>1000</v>
      </c>
      <c r="AN60" s="48">
        <v>2024.08</v>
      </c>
      <c r="AO60" s="48">
        <v>2024.08</v>
      </c>
      <c r="AP60" s="48">
        <v>7.31</v>
      </c>
      <c r="AQ60" s="48">
        <v>182.87</v>
      </c>
    </row>
    <row r="61" spans="21:43" x14ac:dyDescent="0.35">
      <c r="U61" s="51">
        <v>1</v>
      </c>
      <c r="V61" s="51">
        <v>0.02</v>
      </c>
      <c r="W61" s="54"/>
      <c r="X61" s="54">
        <f t="shared" si="1"/>
        <v>0</v>
      </c>
      <c r="Y61" s="55"/>
      <c r="Z61" s="55">
        <f t="shared" si="2"/>
        <v>0</v>
      </c>
      <c r="AA61" s="48">
        <v>19589.689999999999</v>
      </c>
      <c r="AB61" s="48">
        <v>2089.92</v>
      </c>
      <c r="AC61" s="46">
        <v>0</v>
      </c>
      <c r="AD61" s="49">
        <v>25000</v>
      </c>
      <c r="AE61" s="52"/>
      <c r="AF61" s="49">
        <v>55000</v>
      </c>
      <c r="AG61" s="52"/>
      <c r="AH61" s="52"/>
      <c r="AI61" s="52">
        <f t="shared" si="0"/>
        <v>101679.61</v>
      </c>
      <c r="AJ61" s="48">
        <v>877.78</v>
      </c>
      <c r="AK61" s="48">
        <v>146.30000000000001</v>
      </c>
      <c r="AL61" s="46">
        <v>0</v>
      </c>
      <c r="AM61" s="49">
        <v>1000</v>
      </c>
      <c r="AN61" s="48">
        <v>2024.08</v>
      </c>
      <c r="AO61" s="48">
        <v>2024.08</v>
      </c>
      <c r="AP61" s="48">
        <v>7.31</v>
      </c>
      <c r="AQ61" s="48">
        <v>182.87</v>
      </c>
    </row>
    <row r="62" spans="21:43" x14ac:dyDescent="0.35">
      <c r="U62" s="51">
        <v>1</v>
      </c>
      <c r="V62" s="51">
        <v>0.05</v>
      </c>
      <c r="W62" s="54"/>
      <c r="X62" s="54">
        <f t="shared" si="1"/>
        <v>0</v>
      </c>
      <c r="Y62" s="55"/>
      <c r="Z62" s="55">
        <f t="shared" si="2"/>
        <v>0</v>
      </c>
      <c r="AA62" s="48">
        <v>19589.689999999999</v>
      </c>
      <c r="AB62" s="48">
        <v>2089.92</v>
      </c>
      <c r="AC62" s="46">
        <v>0</v>
      </c>
      <c r="AD62" s="49">
        <v>25000</v>
      </c>
      <c r="AE62" s="52"/>
      <c r="AF62" s="49">
        <v>55000</v>
      </c>
      <c r="AG62" s="52"/>
      <c r="AH62" s="52"/>
      <c r="AI62" s="52">
        <f t="shared" si="0"/>
        <v>101679.61</v>
      </c>
      <c r="AJ62" s="48">
        <v>877.78</v>
      </c>
      <c r="AK62" s="48">
        <v>146.30000000000001</v>
      </c>
      <c r="AL62" s="46">
        <v>0</v>
      </c>
      <c r="AM62" s="49">
        <v>1000</v>
      </c>
      <c r="AN62" s="48">
        <v>2024.08</v>
      </c>
      <c r="AO62" s="48">
        <v>2024.08</v>
      </c>
      <c r="AP62" s="48">
        <v>7.31</v>
      </c>
      <c r="AQ62" s="48">
        <v>182.87</v>
      </c>
    </row>
    <row r="63" spans="21:43" x14ac:dyDescent="0.35">
      <c r="U63" s="51">
        <v>1</v>
      </c>
      <c r="V63" s="51">
        <v>0.1</v>
      </c>
      <c r="W63" s="54"/>
      <c r="X63" s="54">
        <f t="shared" si="1"/>
        <v>0</v>
      </c>
      <c r="Y63" s="55"/>
      <c r="Z63" s="55">
        <f t="shared" si="2"/>
        <v>0</v>
      </c>
      <c r="AA63" s="48">
        <v>19589.689999999999</v>
      </c>
      <c r="AB63" s="48">
        <v>2089.92</v>
      </c>
      <c r="AC63" s="46">
        <v>0</v>
      </c>
      <c r="AD63" s="49">
        <v>25000</v>
      </c>
      <c r="AE63" s="52"/>
      <c r="AF63" s="49">
        <v>55000</v>
      </c>
      <c r="AG63" s="52"/>
      <c r="AH63" s="52"/>
      <c r="AI63" s="52">
        <f t="shared" si="0"/>
        <v>101679.61</v>
      </c>
      <c r="AJ63" s="48">
        <v>877.78</v>
      </c>
      <c r="AK63" s="48">
        <v>146.30000000000001</v>
      </c>
      <c r="AL63" s="46">
        <v>0</v>
      </c>
      <c r="AM63" s="49">
        <v>1000</v>
      </c>
      <c r="AN63" s="48">
        <v>2024.08</v>
      </c>
      <c r="AO63" s="48">
        <v>2024.08</v>
      </c>
      <c r="AP63" s="48">
        <v>7.31</v>
      </c>
      <c r="AQ63" s="48">
        <v>182.87</v>
      </c>
    </row>
    <row r="64" spans="21:43" x14ac:dyDescent="0.35">
      <c r="U64" s="51">
        <v>1</v>
      </c>
      <c r="V64" s="51">
        <v>0.2</v>
      </c>
      <c r="W64" s="54"/>
      <c r="X64" s="54">
        <f t="shared" si="1"/>
        <v>0</v>
      </c>
      <c r="Y64" s="55"/>
      <c r="Z64" s="55">
        <f t="shared" si="2"/>
        <v>0</v>
      </c>
      <c r="AA64" s="48">
        <v>19589.689999999999</v>
      </c>
      <c r="AB64" s="48">
        <v>2089.92</v>
      </c>
      <c r="AC64" s="46">
        <v>0</v>
      </c>
      <c r="AD64" s="49">
        <v>25000</v>
      </c>
      <c r="AE64" s="52"/>
      <c r="AF64" s="49">
        <v>55000</v>
      </c>
      <c r="AG64" s="52"/>
      <c r="AH64" s="52"/>
      <c r="AI64" s="52">
        <f t="shared" si="0"/>
        <v>101679.61</v>
      </c>
      <c r="AJ64" s="48">
        <v>877.78</v>
      </c>
      <c r="AK64" s="48">
        <v>146.30000000000001</v>
      </c>
      <c r="AL64" s="46">
        <v>0</v>
      </c>
      <c r="AM64" s="49">
        <v>1000</v>
      </c>
      <c r="AN64" s="48">
        <v>2024.08</v>
      </c>
      <c r="AO64" s="48">
        <v>2024.08</v>
      </c>
      <c r="AP64" s="48">
        <v>7.31</v>
      </c>
      <c r="AQ64" s="48">
        <v>182.87</v>
      </c>
    </row>
    <row r="65" spans="21:43" x14ac:dyDescent="0.35">
      <c r="U65" s="51">
        <v>1</v>
      </c>
      <c r="V65" s="51">
        <v>0.5</v>
      </c>
      <c r="W65" s="54"/>
      <c r="X65" s="54">
        <f t="shared" si="1"/>
        <v>0</v>
      </c>
      <c r="Y65" s="55"/>
      <c r="Z65" s="55">
        <f t="shared" si="2"/>
        <v>0</v>
      </c>
      <c r="AA65" s="48">
        <v>19589.689999999999</v>
      </c>
      <c r="AB65" s="48">
        <v>2089.92</v>
      </c>
      <c r="AC65" s="46">
        <v>0</v>
      </c>
      <c r="AD65" s="49">
        <v>25000</v>
      </c>
      <c r="AE65" s="52"/>
      <c r="AF65" s="49">
        <v>55000</v>
      </c>
      <c r="AG65" s="52"/>
      <c r="AH65" s="52"/>
      <c r="AI65" s="52">
        <f t="shared" si="0"/>
        <v>101679.61</v>
      </c>
      <c r="AJ65" s="48">
        <v>877.78</v>
      </c>
      <c r="AK65" s="48">
        <v>146.30000000000001</v>
      </c>
      <c r="AL65" s="46">
        <v>0</v>
      </c>
      <c r="AM65" s="49">
        <v>1000</v>
      </c>
      <c r="AN65" s="48">
        <v>2024.08</v>
      </c>
      <c r="AO65" s="48">
        <v>2024.08</v>
      </c>
      <c r="AP65" s="48">
        <v>7.31</v>
      </c>
      <c r="AQ65" s="48">
        <v>182.87</v>
      </c>
    </row>
    <row r="66" spans="21:43" x14ac:dyDescent="0.35">
      <c r="U66" s="51">
        <v>1</v>
      </c>
      <c r="V66" s="51">
        <v>1</v>
      </c>
      <c r="W66" s="54"/>
      <c r="X66" s="54">
        <f t="shared" si="1"/>
        <v>0</v>
      </c>
      <c r="Y66" s="55"/>
      <c r="Z66" s="55">
        <f t="shared" si="2"/>
        <v>0</v>
      </c>
      <c r="AA66" s="48">
        <v>19589.689999999999</v>
      </c>
      <c r="AB66" s="48">
        <v>2089.92</v>
      </c>
      <c r="AC66" s="46">
        <v>0</v>
      </c>
      <c r="AD66" s="49">
        <v>25000</v>
      </c>
      <c r="AE66" s="52"/>
      <c r="AF66" s="49">
        <v>55000</v>
      </c>
      <c r="AG66" s="52"/>
      <c r="AH66" s="52"/>
      <c r="AI66" s="52">
        <f t="shared" si="0"/>
        <v>101679.61</v>
      </c>
      <c r="AJ66" s="48">
        <v>877.78</v>
      </c>
      <c r="AK66" s="48">
        <v>146.30000000000001</v>
      </c>
      <c r="AL66" s="46">
        <v>0</v>
      </c>
      <c r="AM66" s="49">
        <v>1000</v>
      </c>
      <c r="AN66" s="48">
        <v>2024.08</v>
      </c>
      <c r="AO66" s="48">
        <v>2024.08</v>
      </c>
      <c r="AP66" s="48">
        <v>7.31</v>
      </c>
      <c r="AQ66" s="48">
        <v>182.87</v>
      </c>
    </row>
    <row r="67" spans="21:43" x14ac:dyDescent="0.35">
      <c r="U67" s="51">
        <v>1</v>
      </c>
      <c r="V67" s="51">
        <v>2</v>
      </c>
      <c r="W67" s="54"/>
      <c r="X67" s="54">
        <f t="shared" si="1"/>
        <v>0</v>
      </c>
      <c r="Y67" s="55"/>
      <c r="Z67" s="55">
        <f t="shared" si="2"/>
        <v>0</v>
      </c>
      <c r="AA67" s="48">
        <v>19589.689999999999</v>
      </c>
      <c r="AB67" s="48">
        <v>2089.92</v>
      </c>
      <c r="AC67" s="46">
        <v>0</v>
      </c>
      <c r="AD67" s="49">
        <v>25000</v>
      </c>
      <c r="AE67" s="52"/>
      <c r="AF67" s="49">
        <v>55000</v>
      </c>
      <c r="AG67" s="52"/>
      <c r="AH67" s="52"/>
      <c r="AI67" s="52">
        <f t="shared" si="0"/>
        <v>101679.61</v>
      </c>
      <c r="AJ67" s="48">
        <v>877.78</v>
      </c>
      <c r="AK67" s="48">
        <v>146.30000000000001</v>
      </c>
      <c r="AL67" s="46">
        <v>0</v>
      </c>
      <c r="AM67" s="49">
        <v>1000</v>
      </c>
      <c r="AN67" s="48">
        <v>2024.08</v>
      </c>
      <c r="AO67" s="48">
        <v>2024.08</v>
      </c>
      <c r="AP67" s="48">
        <v>7.31</v>
      </c>
      <c r="AQ67" s="48">
        <v>182.87</v>
      </c>
    </row>
    <row r="68" spans="21:43" x14ac:dyDescent="0.35">
      <c r="U68" s="51">
        <v>1</v>
      </c>
      <c r="V68" s="51">
        <v>5</v>
      </c>
      <c r="W68" s="54"/>
      <c r="X68" s="54">
        <f t="shared" si="1"/>
        <v>0</v>
      </c>
      <c r="Y68" s="55"/>
      <c r="Z68" s="55">
        <f t="shared" si="2"/>
        <v>0</v>
      </c>
      <c r="AA68" s="48">
        <v>19589.689999999999</v>
      </c>
      <c r="AB68" s="48">
        <v>2089.92</v>
      </c>
      <c r="AC68" s="46">
        <v>0</v>
      </c>
      <c r="AD68" s="49">
        <v>25000</v>
      </c>
      <c r="AE68" s="52"/>
      <c r="AF68" s="49">
        <v>55000</v>
      </c>
      <c r="AG68" s="52"/>
      <c r="AH68" s="52"/>
      <c r="AI68" s="52">
        <f t="shared" si="0"/>
        <v>101679.61</v>
      </c>
      <c r="AJ68" s="48">
        <v>877.78</v>
      </c>
      <c r="AK68" s="48">
        <v>146.30000000000001</v>
      </c>
      <c r="AL68" s="46">
        <v>0</v>
      </c>
      <c r="AM68" s="49">
        <v>1000</v>
      </c>
      <c r="AN68" s="48">
        <v>2024.08</v>
      </c>
      <c r="AO68" s="48">
        <v>2024.08</v>
      </c>
      <c r="AP68" s="48">
        <v>7.31</v>
      </c>
      <c r="AQ68" s="48">
        <v>182.87</v>
      </c>
    </row>
    <row r="69" spans="21:43" x14ac:dyDescent="0.35">
      <c r="U69" s="51">
        <v>1</v>
      </c>
      <c r="V69" s="51">
        <v>10</v>
      </c>
      <c r="W69" s="54"/>
      <c r="X69" s="54">
        <f t="shared" si="1"/>
        <v>0</v>
      </c>
      <c r="Y69" s="55"/>
      <c r="Z69" s="55">
        <f t="shared" si="2"/>
        <v>0</v>
      </c>
      <c r="AA69" s="48">
        <v>19589.689999999999</v>
      </c>
      <c r="AB69" s="48">
        <v>2089.92</v>
      </c>
      <c r="AC69" s="46">
        <v>0</v>
      </c>
      <c r="AD69" s="49">
        <v>25000</v>
      </c>
      <c r="AE69" s="52"/>
      <c r="AF69" s="49">
        <v>55000</v>
      </c>
      <c r="AG69" s="52"/>
      <c r="AH69" s="52"/>
      <c r="AI69" s="52">
        <f t="shared" si="0"/>
        <v>101679.61</v>
      </c>
      <c r="AJ69" s="48">
        <v>877.78</v>
      </c>
      <c r="AK69" s="48">
        <v>146.30000000000001</v>
      </c>
      <c r="AL69" s="46">
        <v>0</v>
      </c>
      <c r="AM69" s="49">
        <v>1000</v>
      </c>
      <c r="AN69" s="48">
        <v>2024.08</v>
      </c>
      <c r="AO69" s="48">
        <v>2024.08</v>
      </c>
      <c r="AP69" s="48">
        <v>7.31</v>
      </c>
      <c r="AQ69" s="48">
        <v>182.87</v>
      </c>
    </row>
    <row r="70" spans="21:43" x14ac:dyDescent="0.35">
      <c r="U70" s="51">
        <v>2</v>
      </c>
      <c r="V70" s="51">
        <v>5.0000000000000001E-3</v>
      </c>
      <c r="W70" s="54"/>
      <c r="X70" s="54">
        <f t="shared" si="1"/>
        <v>0</v>
      </c>
      <c r="Y70" s="55"/>
      <c r="Z70" s="55">
        <f t="shared" si="2"/>
        <v>0</v>
      </c>
      <c r="AA70" s="48">
        <v>19589.689999999999</v>
      </c>
      <c r="AB70" s="48">
        <v>2089.92</v>
      </c>
      <c r="AC70" s="46">
        <v>0</v>
      </c>
      <c r="AD70" s="49">
        <v>25000</v>
      </c>
      <c r="AE70" s="52"/>
      <c r="AF70" s="49">
        <v>55000</v>
      </c>
      <c r="AG70" s="52"/>
      <c r="AH70" s="52"/>
      <c r="AI70" s="52">
        <f t="shared" si="0"/>
        <v>101679.61</v>
      </c>
      <c r="AJ70" s="48">
        <v>877.78</v>
      </c>
      <c r="AK70" s="48">
        <v>146.30000000000001</v>
      </c>
      <c r="AL70" s="46">
        <v>0</v>
      </c>
      <c r="AM70" s="49">
        <v>1000</v>
      </c>
      <c r="AN70" s="48">
        <v>2024.08</v>
      </c>
      <c r="AO70" s="48">
        <v>2024.08</v>
      </c>
      <c r="AP70" s="48">
        <v>7.31</v>
      </c>
      <c r="AQ70" s="48">
        <v>182.87</v>
      </c>
    </row>
    <row r="71" spans="21:43" x14ac:dyDescent="0.35">
      <c r="U71" s="51">
        <v>2</v>
      </c>
      <c r="V71" s="51">
        <v>8.0000000000000002E-3</v>
      </c>
      <c r="W71" s="54"/>
      <c r="X71" s="54">
        <f t="shared" si="1"/>
        <v>0</v>
      </c>
      <c r="Y71" s="55"/>
      <c r="Z71" s="55">
        <f t="shared" si="2"/>
        <v>0</v>
      </c>
      <c r="AA71" s="48">
        <v>19589.689999999999</v>
      </c>
      <c r="AB71" s="48">
        <v>2089.92</v>
      </c>
      <c r="AC71" s="46">
        <v>0</v>
      </c>
      <c r="AD71" s="49">
        <v>25000</v>
      </c>
      <c r="AE71" s="52"/>
      <c r="AF71" s="49">
        <v>55000</v>
      </c>
      <c r="AG71" s="52"/>
      <c r="AH71" s="52"/>
      <c r="AI71" s="52">
        <f t="shared" si="0"/>
        <v>101679.61</v>
      </c>
      <c r="AJ71" s="48">
        <v>877.78</v>
      </c>
      <c r="AK71" s="48">
        <v>146.30000000000001</v>
      </c>
      <c r="AL71" s="46">
        <v>0</v>
      </c>
      <c r="AM71" s="49">
        <v>1000</v>
      </c>
      <c r="AN71" s="48">
        <v>2024.08</v>
      </c>
      <c r="AO71" s="48">
        <v>2024.08</v>
      </c>
      <c r="AP71" s="48">
        <v>7.31</v>
      </c>
      <c r="AQ71" s="48">
        <v>182.87</v>
      </c>
    </row>
    <row r="72" spans="21:43" x14ac:dyDescent="0.35">
      <c r="U72" s="51">
        <v>2</v>
      </c>
      <c r="V72" s="51">
        <v>0.01</v>
      </c>
      <c r="W72" s="54"/>
      <c r="X72" s="54">
        <f t="shared" si="1"/>
        <v>0</v>
      </c>
      <c r="Y72" s="55"/>
      <c r="Z72" s="55">
        <f t="shared" si="2"/>
        <v>0</v>
      </c>
      <c r="AA72" s="48">
        <v>19589.689999999999</v>
      </c>
      <c r="AB72" s="48">
        <v>2089.92</v>
      </c>
      <c r="AC72" s="46">
        <v>0</v>
      </c>
      <c r="AD72" s="49">
        <v>25000</v>
      </c>
      <c r="AE72" s="52"/>
      <c r="AF72" s="49">
        <v>55000</v>
      </c>
      <c r="AG72" s="52"/>
      <c r="AH72" s="52"/>
      <c r="AI72" s="52">
        <f t="shared" si="0"/>
        <v>101679.61</v>
      </c>
      <c r="AJ72" s="48">
        <v>877.78</v>
      </c>
      <c r="AK72" s="48">
        <v>146.30000000000001</v>
      </c>
      <c r="AL72" s="46">
        <v>0</v>
      </c>
      <c r="AM72" s="49">
        <v>1000</v>
      </c>
      <c r="AN72" s="48">
        <v>2024.08</v>
      </c>
      <c r="AO72" s="48">
        <v>2024.08</v>
      </c>
      <c r="AP72" s="48">
        <v>7.31</v>
      </c>
      <c r="AQ72" s="48">
        <v>182.87</v>
      </c>
    </row>
    <row r="73" spans="21:43" x14ac:dyDescent="0.35">
      <c r="U73" s="51">
        <v>2</v>
      </c>
      <c r="V73" s="51">
        <v>0.02</v>
      </c>
      <c r="W73" s="54"/>
      <c r="X73" s="54">
        <f t="shared" si="1"/>
        <v>0</v>
      </c>
      <c r="Y73" s="55"/>
      <c r="Z73" s="55">
        <f t="shared" si="2"/>
        <v>0</v>
      </c>
      <c r="AA73" s="48">
        <v>19589.689999999999</v>
      </c>
      <c r="AB73" s="48">
        <v>2089.92</v>
      </c>
      <c r="AC73" s="46">
        <v>0</v>
      </c>
      <c r="AD73" s="49">
        <v>25000</v>
      </c>
      <c r="AE73" s="52"/>
      <c r="AF73" s="49">
        <v>55000</v>
      </c>
      <c r="AG73" s="52"/>
      <c r="AH73" s="52"/>
      <c r="AI73" s="52">
        <f t="shared" si="0"/>
        <v>101679.61</v>
      </c>
      <c r="AJ73" s="48">
        <v>877.78</v>
      </c>
      <c r="AK73" s="48">
        <v>146.30000000000001</v>
      </c>
      <c r="AL73" s="46">
        <v>0</v>
      </c>
      <c r="AM73" s="49">
        <v>1000</v>
      </c>
      <c r="AN73" s="48">
        <v>2024.08</v>
      </c>
      <c r="AO73" s="48">
        <v>2024.08</v>
      </c>
      <c r="AP73" s="48">
        <v>7.31</v>
      </c>
      <c r="AQ73" s="48">
        <v>182.87</v>
      </c>
    </row>
    <row r="74" spans="21:43" x14ac:dyDescent="0.35">
      <c r="U74" s="51">
        <v>2</v>
      </c>
      <c r="V74" s="51">
        <v>0.05</v>
      </c>
      <c r="W74" s="54"/>
      <c r="X74" s="54">
        <f t="shared" si="1"/>
        <v>0</v>
      </c>
      <c r="Y74" s="55"/>
      <c r="Z74" s="55">
        <f t="shared" si="2"/>
        <v>0</v>
      </c>
      <c r="AA74" s="48">
        <v>19589.689999999999</v>
      </c>
      <c r="AB74" s="48">
        <v>2089.92</v>
      </c>
      <c r="AC74" s="46">
        <v>0</v>
      </c>
      <c r="AD74" s="49">
        <v>25000</v>
      </c>
      <c r="AE74" s="52"/>
      <c r="AF74" s="49">
        <v>55000</v>
      </c>
      <c r="AG74" s="52"/>
      <c r="AH74" s="52"/>
      <c r="AI74" s="52">
        <f t="shared" si="0"/>
        <v>101679.61</v>
      </c>
      <c r="AJ74" s="48">
        <v>877.78</v>
      </c>
      <c r="AK74" s="48">
        <v>146.30000000000001</v>
      </c>
      <c r="AL74" s="46">
        <v>0</v>
      </c>
      <c r="AM74" s="49">
        <v>1000</v>
      </c>
      <c r="AN74" s="48">
        <v>2024.08</v>
      </c>
      <c r="AO74" s="48">
        <v>2024.08</v>
      </c>
      <c r="AP74" s="48">
        <v>7.31</v>
      </c>
      <c r="AQ74" s="48">
        <v>182.87</v>
      </c>
    </row>
    <row r="75" spans="21:43" x14ac:dyDescent="0.35">
      <c r="U75" s="51">
        <v>2</v>
      </c>
      <c r="V75" s="51">
        <v>0.1</v>
      </c>
      <c r="W75" s="54"/>
      <c r="X75" s="54">
        <f t="shared" si="1"/>
        <v>0</v>
      </c>
      <c r="Y75" s="55"/>
      <c r="Z75" s="55">
        <f t="shared" si="2"/>
        <v>0</v>
      </c>
      <c r="AA75" s="48">
        <v>19589.689999999999</v>
      </c>
      <c r="AB75" s="48">
        <v>2089.92</v>
      </c>
      <c r="AC75" s="46">
        <v>0</v>
      </c>
      <c r="AD75" s="49">
        <v>25000</v>
      </c>
      <c r="AE75" s="52"/>
      <c r="AF75" s="49">
        <v>55000</v>
      </c>
      <c r="AG75" s="52"/>
      <c r="AH75" s="52"/>
      <c r="AI75" s="52">
        <f t="shared" si="0"/>
        <v>101679.61</v>
      </c>
      <c r="AJ75" s="48">
        <v>877.78</v>
      </c>
      <c r="AK75" s="48">
        <v>146.30000000000001</v>
      </c>
      <c r="AL75" s="46">
        <v>0</v>
      </c>
      <c r="AM75" s="49">
        <v>1000</v>
      </c>
      <c r="AN75" s="48">
        <v>2024.08</v>
      </c>
      <c r="AO75" s="48">
        <v>2024.08</v>
      </c>
      <c r="AP75" s="48">
        <v>7.31</v>
      </c>
      <c r="AQ75" s="48">
        <v>182.87</v>
      </c>
    </row>
    <row r="76" spans="21:43" x14ac:dyDescent="0.35">
      <c r="U76" s="51">
        <v>2</v>
      </c>
      <c r="V76" s="51">
        <v>0.2</v>
      </c>
      <c r="W76" s="54"/>
      <c r="X76" s="54">
        <f t="shared" si="1"/>
        <v>0</v>
      </c>
      <c r="Y76" s="55"/>
      <c r="Z76" s="55">
        <f t="shared" si="2"/>
        <v>0</v>
      </c>
      <c r="AA76" s="48">
        <v>19589.689999999999</v>
      </c>
      <c r="AB76" s="48">
        <v>2089.92</v>
      </c>
      <c r="AC76" s="46">
        <v>0</v>
      </c>
      <c r="AD76" s="49">
        <v>25000</v>
      </c>
      <c r="AE76" s="52"/>
      <c r="AF76" s="49">
        <v>55000</v>
      </c>
      <c r="AG76" s="52"/>
      <c r="AH76" s="52"/>
      <c r="AI76" s="52">
        <f t="shared" si="0"/>
        <v>101679.61</v>
      </c>
      <c r="AJ76" s="48">
        <v>877.78</v>
      </c>
      <c r="AK76" s="48">
        <v>146.30000000000001</v>
      </c>
      <c r="AL76" s="46">
        <v>0</v>
      </c>
      <c r="AM76" s="49">
        <v>1000</v>
      </c>
      <c r="AN76" s="48">
        <v>2024.08</v>
      </c>
      <c r="AO76" s="48">
        <v>2024.08</v>
      </c>
      <c r="AP76" s="48">
        <v>7.31</v>
      </c>
      <c r="AQ76" s="48">
        <v>182.87</v>
      </c>
    </row>
    <row r="77" spans="21:43" x14ac:dyDescent="0.35">
      <c r="U77" s="51">
        <v>2</v>
      </c>
      <c r="V77" s="51">
        <v>0.5</v>
      </c>
      <c r="W77" s="54"/>
      <c r="X77" s="54">
        <f t="shared" si="1"/>
        <v>0</v>
      </c>
      <c r="Y77" s="55"/>
      <c r="Z77" s="55">
        <f t="shared" si="2"/>
        <v>0</v>
      </c>
      <c r="AA77" s="48">
        <v>19589.689999999999</v>
      </c>
      <c r="AB77" s="48">
        <v>2089.92</v>
      </c>
      <c r="AC77" s="46">
        <v>0</v>
      </c>
      <c r="AD77" s="49">
        <v>25000</v>
      </c>
      <c r="AE77" s="52"/>
      <c r="AF77" s="49">
        <v>55000</v>
      </c>
      <c r="AG77" s="52"/>
      <c r="AH77" s="52"/>
      <c r="AI77" s="52">
        <f t="shared" si="0"/>
        <v>101679.61</v>
      </c>
      <c r="AJ77" s="48">
        <v>877.78</v>
      </c>
      <c r="AK77" s="48">
        <v>146.30000000000001</v>
      </c>
      <c r="AL77" s="46">
        <v>0</v>
      </c>
      <c r="AM77" s="49">
        <v>1000</v>
      </c>
      <c r="AN77" s="48">
        <v>2024.08</v>
      </c>
      <c r="AO77" s="48">
        <v>2024.08</v>
      </c>
      <c r="AP77" s="48">
        <v>7.31</v>
      </c>
      <c r="AQ77" s="48">
        <v>182.87</v>
      </c>
    </row>
    <row r="78" spans="21:43" x14ac:dyDescent="0.35">
      <c r="U78" s="51">
        <v>2</v>
      </c>
      <c r="V78" s="51">
        <v>1</v>
      </c>
      <c r="W78" s="54"/>
      <c r="X78" s="54">
        <f t="shared" si="1"/>
        <v>0</v>
      </c>
      <c r="Y78" s="55"/>
      <c r="Z78" s="55">
        <f t="shared" si="2"/>
        <v>0</v>
      </c>
      <c r="AA78" s="48">
        <v>19589.689999999999</v>
      </c>
      <c r="AB78" s="48">
        <v>2089.92</v>
      </c>
      <c r="AC78" s="46">
        <v>0</v>
      </c>
      <c r="AD78" s="49">
        <v>25000</v>
      </c>
      <c r="AE78" s="52"/>
      <c r="AF78" s="49">
        <v>55000</v>
      </c>
      <c r="AG78" s="52"/>
      <c r="AH78" s="52"/>
      <c r="AI78" s="52">
        <f t="shared" si="0"/>
        <v>101679.61</v>
      </c>
      <c r="AJ78" s="48">
        <v>877.78</v>
      </c>
      <c r="AK78" s="48">
        <v>146.30000000000001</v>
      </c>
      <c r="AL78" s="46">
        <v>0</v>
      </c>
      <c r="AM78" s="49">
        <v>1000</v>
      </c>
      <c r="AN78" s="48">
        <v>2024.08</v>
      </c>
      <c r="AO78" s="48">
        <v>2024.08</v>
      </c>
      <c r="AP78" s="48">
        <v>7.31</v>
      </c>
      <c r="AQ78" s="48">
        <v>182.87</v>
      </c>
    </row>
    <row r="79" spans="21:43" x14ac:dyDescent="0.35">
      <c r="U79" s="51">
        <v>2</v>
      </c>
      <c r="V79" s="51">
        <v>2</v>
      </c>
      <c r="W79" s="54"/>
      <c r="X79" s="54">
        <f t="shared" si="1"/>
        <v>0</v>
      </c>
      <c r="Y79" s="55"/>
      <c r="Z79" s="55">
        <f t="shared" si="2"/>
        <v>0</v>
      </c>
      <c r="AA79" s="48">
        <v>19589.689999999999</v>
      </c>
      <c r="AB79" s="48">
        <v>2089.92</v>
      </c>
      <c r="AC79" s="46">
        <v>0</v>
      </c>
      <c r="AD79" s="49">
        <v>25000</v>
      </c>
      <c r="AE79" s="52"/>
      <c r="AF79" s="49">
        <v>55000</v>
      </c>
      <c r="AG79" s="52"/>
      <c r="AH79" s="52"/>
      <c r="AI79" s="52">
        <f t="shared" si="0"/>
        <v>101679.61</v>
      </c>
      <c r="AJ79" s="48">
        <v>877.78</v>
      </c>
      <c r="AK79" s="48">
        <v>146.30000000000001</v>
      </c>
      <c r="AL79" s="46">
        <v>0</v>
      </c>
      <c r="AM79" s="49">
        <v>1000</v>
      </c>
      <c r="AN79" s="48">
        <v>2024.08</v>
      </c>
      <c r="AO79" s="48">
        <v>2024.08</v>
      </c>
      <c r="AP79" s="48">
        <v>7.31</v>
      </c>
      <c r="AQ79" s="48">
        <v>182.87</v>
      </c>
    </row>
    <row r="80" spans="21:43" x14ac:dyDescent="0.35">
      <c r="U80" s="51">
        <v>2</v>
      </c>
      <c r="V80" s="51">
        <v>5</v>
      </c>
      <c r="W80" s="54"/>
      <c r="X80" s="54">
        <f t="shared" si="1"/>
        <v>0</v>
      </c>
      <c r="Y80" s="55"/>
      <c r="Z80" s="55">
        <f t="shared" si="2"/>
        <v>0</v>
      </c>
      <c r="AA80" s="48">
        <v>19589.689999999999</v>
      </c>
      <c r="AB80" s="48">
        <v>2089.92</v>
      </c>
      <c r="AC80" s="46">
        <v>0</v>
      </c>
      <c r="AD80" s="49">
        <v>25000</v>
      </c>
      <c r="AE80" s="52"/>
      <c r="AF80" s="49">
        <v>55000</v>
      </c>
      <c r="AG80" s="52"/>
      <c r="AH80" s="52"/>
      <c r="AI80" s="52">
        <f t="shared" ref="AI80:AI149" si="3">AA80+AB80+AC80+AD80+AE80+AF80-AG80-AH80</f>
        <v>101679.61</v>
      </c>
      <c r="AJ80" s="48">
        <v>877.78</v>
      </c>
      <c r="AK80" s="48">
        <v>146.30000000000001</v>
      </c>
      <c r="AL80" s="46">
        <v>0</v>
      </c>
      <c r="AM80" s="49">
        <v>1000</v>
      </c>
      <c r="AN80" s="48">
        <v>2024.08</v>
      </c>
      <c r="AO80" s="48">
        <v>2024.08</v>
      </c>
      <c r="AP80" s="48">
        <v>7.31</v>
      </c>
      <c r="AQ80" s="48">
        <v>182.87</v>
      </c>
    </row>
    <row r="81" spans="21:43" x14ac:dyDescent="0.35">
      <c r="U81" s="51">
        <v>2</v>
      </c>
      <c r="V81" s="51">
        <v>10</v>
      </c>
      <c r="W81" s="54"/>
      <c r="X81" s="54">
        <f t="shared" ref="X81:X150" si="4">W81/0.3048</f>
        <v>0</v>
      </c>
      <c r="Y81" s="55"/>
      <c r="Z81" s="55">
        <f t="shared" ref="Z81:Z150" si="5">Y81/0.3048</f>
        <v>0</v>
      </c>
      <c r="AA81" s="48">
        <v>19589.689999999999</v>
      </c>
      <c r="AB81" s="48">
        <v>2089.92</v>
      </c>
      <c r="AC81" s="46">
        <v>0</v>
      </c>
      <c r="AD81" s="49">
        <v>25000</v>
      </c>
      <c r="AE81" s="52"/>
      <c r="AF81" s="49">
        <v>55000</v>
      </c>
      <c r="AG81" s="52"/>
      <c r="AH81" s="52"/>
      <c r="AI81" s="52">
        <f t="shared" si="3"/>
        <v>101679.61</v>
      </c>
      <c r="AJ81" s="48">
        <v>877.78</v>
      </c>
      <c r="AK81" s="48">
        <v>146.30000000000001</v>
      </c>
      <c r="AL81" s="46">
        <v>0</v>
      </c>
      <c r="AM81" s="49">
        <v>1000</v>
      </c>
      <c r="AN81" s="48">
        <v>2024.08</v>
      </c>
      <c r="AO81" s="48">
        <v>2024.08</v>
      </c>
      <c r="AP81" s="48">
        <v>7.31</v>
      </c>
      <c r="AQ81" s="48">
        <v>182.87</v>
      </c>
    </row>
    <row r="82" spans="21:43" x14ac:dyDescent="0.35">
      <c r="U82" s="51">
        <v>5</v>
      </c>
      <c r="V82" s="51">
        <v>5.0000000000000001E-3</v>
      </c>
      <c r="W82" s="54"/>
      <c r="X82" s="54">
        <f t="shared" si="4"/>
        <v>0</v>
      </c>
      <c r="Y82" s="55"/>
      <c r="Z82" s="55">
        <f t="shared" si="5"/>
        <v>0</v>
      </c>
      <c r="AA82" s="48">
        <v>19589.689999999999</v>
      </c>
      <c r="AB82" s="48">
        <v>2089.92</v>
      </c>
      <c r="AC82" s="46">
        <v>0</v>
      </c>
      <c r="AD82" s="49">
        <v>25000</v>
      </c>
      <c r="AE82" s="52"/>
      <c r="AF82" s="49">
        <v>55000</v>
      </c>
      <c r="AG82" s="52"/>
      <c r="AH82" s="52"/>
      <c r="AI82" s="52">
        <f t="shared" si="3"/>
        <v>101679.61</v>
      </c>
      <c r="AJ82" s="48">
        <v>877.78</v>
      </c>
      <c r="AK82" s="48">
        <v>146.30000000000001</v>
      </c>
      <c r="AL82" s="46">
        <v>0</v>
      </c>
      <c r="AM82" s="49">
        <v>1000</v>
      </c>
      <c r="AN82" s="48">
        <v>2024.08</v>
      </c>
      <c r="AO82" s="48">
        <v>2024.08</v>
      </c>
      <c r="AP82" s="48">
        <v>7.31</v>
      </c>
      <c r="AQ82" s="48">
        <v>182.87</v>
      </c>
    </row>
    <row r="83" spans="21:43" x14ac:dyDescent="0.35">
      <c r="U83" s="51">
        <v>5</v>
      </c>
      <c r="V83" s="51">
        <v>8.0000000000000002E-3</v>
      </c>
      <c r="W83" s="54"/>
      <c r="X83" s="54">
        <f t="shared" si="4"/>
        <v>0</v>
      </c>
      <c r="Y83" s="55"/>
      <c r="Z83" s="55">
        <f t="shared" si="5"/>
        <v>0</v>
      </c>
      <c r="AA83" s="48">
        <v>19589.689999999999</v>
      </c>
      <c r="AB83" s="48">
        <v>2089.92</v>
      </c>
      <c r="AC83" s="46">
        <v>0</v>
      </c>
      <c r="AD83" s="49">
        <v>25000</v>
      </c>
      <c r="AE83" s="52"/>
      <c r="AF83" s="49">
        <v>55000</v>
      </c>
      <c r="AG83" s="52"/>
      <c r="AH83" s="52"/>
      <c r="AI83" s="52">
        <f t="shared" si="3"/>
        <v>101679.61</v>
      </c>
      <c r="AJ83" s="48">
        <v>877.78</v>
      </c>
      <c r="AK83" s="48">
        <v>146.30000000000001</v>
      </c>
      <c r="AL83" s="46">
        <v>0</v>
      </c>
      <c r="AM83" s="49">
        <v>1000</v>
      </c>
      <c r="AN83" s="48">
        <v>2024.08</v>
      </c>
      <c r="AO83" s="48">
        <v>2024.08</v>
      </c>
      <c r="AP83" s="48">
        <v>7.31</v>
      </c>
      <c r="AQ83" s="48">
        <v>182.87</v>
      </c>
    </row>
    <row r="84" spans="21:43" x14ac:dyDescent="0.35">
      <c r="U84" s="51">
        <v>5</v>
      </c>
      <c r="V84" s="51">
        <v>0.01</v>
      </c>
      <c r="W84" s="54"/>
      <c r="X84" s="54">
        <f t="shared" si="4"/>
        <v>0</v>
      </c>
      <c r="Y84" s="55"/>
      <c r="Z84" s="55">
        <f t="shared" si="5"/>
        <v>0</v>
      </c>
      <c r="AA84" s="48">
        <v>19589.689999999999</v>
      </c>
      <c r="AB84" s="48">
        <v>2089.92</v>
      </c>
      <c r="AC84" s="46">
        <v>0</v>
      </c>
      <c r="AD84" s="49">
        <v>25000</v>
      </c>
      <c r="AE84" s="52"/>
      <c r="AF84" s="49">
        <v>55000</v>
      </c>
      <c r="AG84" s="52"/>
      <c r="AH84" s="52"/>
      <c r="AI84" s="52">
        <f t="shared" si="3"/>
        <v>101679.61</v>
      </c>
      <c r="AJ84" s="48">
        <v>877.78</v>
      </c>
      <c r="AK84" s="48">
        <v>146.30000000000001</v>
      </c>
      <c r="AL84" s="46">
        <v>0</v>
      </c>
      <c r="AM84" s="49">
        <v>1000</v>
      </c>
      <c r="AN84" s="48">
        <v>2024.08</v>
      </c>
      <c r="AO84" s="48">
        <v>2024.08</v>
      </c>
      <c r="AP84" s="48">
        <v>7.31</v>
      </c>
      <c r="AQ84" s="48">
        <v>182.87</v>
      </c>
    </row>
    <row r="85" spans="21:43" x14ac:dyDescent="0.35">
      <c r="U85" s="51">
        <v>5</v>
      </c>
      <c r="V85" s="51">
        <v>0.02</v>
      </c>
      <c r="W85" s="54"/>
      <c r="X85" s="54">
        <f t="shared" si="4"/>
        <v>0</v>
      </c>
      <c r="Y85" s="55"/>
      <c r="Z85" s="55">
        <f t="shared" si="5"/>
        <v>0</v>
      </c>
      <c r="AA85" s="48">
        <v>19589.689999999999</v>
      </c>
      <c r="AB85" s="48">
        <v>2089.92</v>
      </c>
      <c r="AC85" s="46">
        <v>0</v>
      </c>
      <c r="AD85" s="49">
        <v>25000</v>
      </c>
      <c r="AE85" s="52"/>
      <c r="AF85" s="49">
        <v>55000</v>
      </c>
      <c r="AG85" s="52"/>
      <c r="AH85" s="52"/>
      <c r="AI85" s="52">
        <f t="shared" si="3"/>
        <v>101679.61</v>
      </c>
      <c r="AJ85" s="48">
        <v>877.78</v>
      </c>
      <c r="AK85" s="48">
        <v>146.30000000000001</v>
      </c>
      <c r="AL85" s="46">
        <v>0</v>
      </c>
      <c r="AM85" s="49">
        <v>1000</v>
      </c>
      <c r="AN85" s="48">
        <v>2024.08</v>
      </c>
      <c r="AO85" s="48">
        <v>2024.08</v>
      </c>
      <c r="AP85" s="48">
        <v>7.31</v>
      </c>
      <c r="AQ85" s="48">
        <v>182.87</v>
      </c>
    </row>
    <row r="86" spans="21:43" x14ac:dyDescent="0.35">
      <c r="U86" s="51">
        <v>5</v>
      </c>
      <c r="V86" s="51">
        <v>0.05</v>
      </c>
      <c r="W86" s="54"/>
      <c r="X86" s="54">
        <f t="shared" si="4"/>
        <v>0</v>
      </c>
      <c r="Y86" s="55"/>
      <c r="Z86" s="55">
        <f t="shared" si="5"/>
        <v>0</v>
      </c>
      <c r="AA86" s="48">
        <v>19589.689999999999</v>
      </c>
      <c r="AB86" s="48">
        <v>2089.92</v>
      </c>
      <c r="AC86" s="46">
        <v>0</v>
      </c>
      <c r="AD86" s="49">
        <v>25000</v>
      </c>
      <c r="AE86" s="52"/>
      <c r="AF86" s="49">
        <v>55000</v>
      </c>
      <c r="AG86" s="52"/>
      <c r="AH86" s="52"/>
      <c r="AI86" s="52">
        <f t="shared" si="3"/>
        <v>101679.61</v>
      </c>
      <c r="AJ86" s="48">
        <v>877.78</v>
      </c>
      <c r="AK86" s="48">
        <v>146.30000000000001</v>
      </c>
      <c r="AL86" s="46">
        <v>0</v>
      </c>
      <c r="AM86" s="49">
        <v>1000</v>
      </c>
      <c r="AN86" s="48">
        <v>2024.08</v>
      </c>
      <c r="AO86" s="48">
        <v>2024.08</v>
      </c>
      <c r="AP86" s="48">
        <v>7.31</v>
      </c>
      <c r="AQ86" s="48">
        <v>182.87</v>
      </c>
    </row>
    <row r="87" spans="21:43" x14ac:dyDescent="0.35">
      <c r="U87" s="51">
        <v>5</v>
      </c>
      <c r="V87" s="51">
        <v>0.1</v>
      </c>
      <c r="W87" s="54"/>
      <c r="X87" s="54">
        <f t="shared" si="4"/>
        <v>0</v>
      </c>
      <c r="Y87" s="55"/>
      <c r="Z87" s="55">
        <f t="shared" si="5"/>
        <v>0</v>
      </c>
      <c r="AA87" s="48">
        <v>19589.689999999999</v>
      </c>
      <c r="AB87" s="48">
        <v>2089.92</v>
      </c>
      <c r="AC87" s="46">
        <v>0</v>
      </c>
      <c r="AD87" s="49">
        <v>25000</v>
      </c>
      <c r="AE87" s="52"/>
      <c r="AF87" s="49">
        <v>55000</v>
      </c>
      <c r="AG87" s="52"/>
      <c r="AH87" s="52"/>
      <c r="AI87" s="52">
        <f t="shared" si="3"/>
        <v>101679.61</v>
      </c>
      <c r="AJ87" s="48">
        <v>877.78</v>
      </c>
      <c r="AK87" s="48">
        <v>146.30000000000001</v>
      </c>
      <c r="AL87" s="46">
        <v>0</v>
      </c>
      <c r="AM87" s="49">
        <v>1000</v>
      </c>
      <c r="AN87" s="48">
        <v>2024.08</v>
      </c>
      <c r="AO87" s="48">
        <v>2024.08</v>
      </c>
      <c r="AP87" s="48">
        <v>7.31</v>
      </c>
      <c r="AQ87" s="48">
        <v>182.87</v>
      </c>
    </row>
    <row r="88" spans="21:43" x14ac:dyDescent="0.35">
      <c r="U88" s="51">
        <v>5</v>
      </c>
      <c r="V88" s="51">
        <v>0.2</v>
      </c>
      <c r="W88" s="54"/>
      <c r="X88" s="54">
        <f t="shared" si="4"/>
        <v>0</v>
      </c>
      <c r="Y88" s="55"/>
      <c r="Z88" s="55">
        <f t="shared" si="5"/>
        <v>0</v>
      </c>
      <c r="AA88" s="48">
        <v>19589.689999999999</v>
      </c>
      <c r="AB88" s="48">
        <v>2089.92</v>
      </c>
      <c r="AC88" s="46">
        <v>0</v>
      </c>
      <c r="AD88" s="49">
        <v>25000</v>
      </c>
      <c r="AE88" s="52"/>
      <c r="AF88" s="49">
        <v>55000</v>
      </c>
      <c r="AG88" s="52"/>
      <c r="AH88" s="52"/>
      <c r="AI88" s="52">
        <f t="shared" si="3"/>
        <v>101679.61</v>
      </c>
      <c r="AJ88" s="48">
        <v>877.78</v>
      </c>
      <c r="AK88" s="48">
        <v>146.30000000000001</v>
      </c>
      <c r="AL88" s="46">
        <v>0</v>
      </c>
      <c r="AM88" s="49">
        <v>1000</v>
      </c>
      <c r="AN88" s="48">
        <v>2024.08</v>
      </c>
      <c r="AO88" s="48">
        <v>2024.08</v>
      </c>
      <c r="AP88" s="48">
        <v>7.31</v>
      </c>
      <c r="AQ88" s="48">
        <v>182.87</v>
      </c>
    </row>
    <row r="89" spans="21:43" x14ac:dyDescent="0.35">
      <c r="U89" s="51">
        <v>5</v>
      </c>
      <c r="V89" s="51">
        <v>0.5</v>
      </c>
      <c r="W89" s="54"/>
      <c r="X89" s="54">
        <f t="shared" si="4"/>
        <v>0</v>
      </c>
      <c r="Y89" s="55"/>
      <c r="Z89" s="55">
        <f t="shared" si="5"/>
        <v>0</v>
      </c>
      <c r="AA89" s="48">
        <v>19589.689999999999</v>
      </c>
      <c r="AB89" s="48">
        <v>2089.92</v>
      </c>
      <c r="AC89" s="46">
        <v>0</v>
      </c>
      <c r="AD89" s="49">
        <v>25000</v>
      </c>
      <c r="AE89" s="52"/>
      <c r="AF89" s="49">
        <v>55000</v>
      </c>
      <c r="AG89" s="52"/>
      <c r="AH89" s="52"/>
      <c r="AI89" s="52">
        <f t="shared" si="3"/>
        <v>101679.61</v>
      </c>
      <c r="AJ89" s="48">
        <v>877.78</v>
      </c>
      <c r="AK89" s="48">
        <v>146.30000000000001</v>
      </c>
      <c r="AL89" s="46">
        <v>0</v>
      </c>
      <c r="AM89" s="49">
        <v>1000</v>
      </c>
      <c r="AN89" s="48">
        <v>2024.08</v>
      </c>
      <c r="AO89" s="48">
        <v>2024.08</v>
      </c>
      <c r="AP89" s="48">
        <v>7.31</v>
      </c>
      <c r="AQ89" s="48">
        <v>182.87</v>
      </c>
    </row>
    <row r="90" spans="21:43" x14ac:dyDescent="0.35">
      <c r="U90" s="51">
        <v>5</v>
      </c>
      <c r="V90" s="51">
        <v>1</v>
      </c>
      <c r="W90" s="54"/>
      <c r="X90" s="54">
        <f t="shared" si="4"/>
        <v>0</v>
      </c>
      <c r="Y90" s="55"/>
      <c r="Z90" s="55">
        <f t="shared" si="5"/>
        <v>0</v>
      </c>
      <c r="AA90" s="48">
        <v>19589.689999999999</v>
      </c>
      <c r="AB90" s="48">
        <v>2089.92</v>
      </c>
      <c r="AC90" s="46">
        <v>0</v>
      </c>
      <c r="AD90" s="49">
        <v>25000</v>
      </c>
      <c r="AE90" s="52"/>
      <c r="AF90" s="49">
        <v>55000</v>
      </c>
      <c r="AG90" s="52"/>
      <c r="AH90" s="52"/>
      <c r="AI90" s="52">
        <f t="shared" si="3"/>
        <v>101679.61</v>
      </c>
      <c r="AJ90" s="48">
        <v>877.78</v>
      </c>
      <c r="AK90" s="48">
        <v>146.30000000000001</v>
      </c>
      <c r="AL90" s="46">
        <v>0</v>
      </c>
      <c r="AM90" s="49">
        <v>1000</v>
      </c>
      <c r="AN90" s="48">
        <v>2024.08</v>
      </c>
      <c r="AO90" s="48">
        <v>2024.08</v>
      </c>
      <c r="AP90" s="48">
        <v>7.31</v>
      </c>
      <c r="AQ90" s="48">
        <v>182.87</v>
      </c>
    </row>
    <row r="91" spans="21:43" x14ac:dyDescent="0.35">
      <c r="U91" s="51">
        <v>5</v>
      </c>
      <c r="V91" s="51">
        <v>2</v>
      </c>
      <c r="W91" s="54"/>
      <c r="X91" s="54">
        <f t="shared" si="4"/>
        <v>0</v>
      </c>
      <c r="Y91" s="55"/>
      <c r="Z91" s="55">
        <f t="shared" si="5"/>
        <v>0</v>
      </c>
      <c r="AA91" s="48">
        <v>19589.689999999999</v>
      </c>
      <c r="AB91" s="48">
        <v>2089.92</v>
      </c>
      <c r="AC91" s="46">
        <v>0</v>
      </c>
      <c r="AD91" s="49">
        <v>25000</v>
      </c>
      <c r="AE91" s="52"/>
      <c r="AF91" s="49">
        <v>55000</v>
      </c>
      <c r="AG91" s="52"/>
      <c r="AH91" s="52"/>
      <c r="AI91" s="52">
        <f t="shared" si="3"/>
        <v>101679.61</v>
      </c>
      <c r="AJ91" s="48">
        <v>877.78</v>
      </c>
      <c r="AK91" s="48">
        <v>146.30000000000001</v>
      </c>
      <c r="AL91" s="46">
        <v>0</v>
      </c>
      <c r="AM91" s="49">
        <v>1000</v>
      </c>
      <c r="AN91" s="48">
        <v>2024.08</v>
      </c>
      <c r="AO91" s="48">
        <v>2024.08</v>
      </c>
      <c r="AP91" s="48">
        <v>7.31</v>
      </c>
      <c r="AQ91" s="48">
        <v>182.87</v>
      </c>
    </row>
    <row r="92" spans="21:43" x14ac:dyDescent="0.35">
      <c r="U92" s="51">
        <v>5</v>
      </c>
      <c r="V92" s="51">
        <v>5</v>
      </c>
      <c r="W92" s="54"/>
      <c r="X92" s="54">
        <f t="shared" si="4"/>
        <v>0</v>
      </c>
      <c r="Y92" s="55"/>
      <c r="Z92" s="55">
        <f t="shared" si="5"/>
        <v>0</v>
      </c>
      <c r="AA92" s="48">
        <v>19589.689999999999</v>
      </c>
      <c r="AB92" s="48">
        <v>2089.92</v>
      </c>
      <c r="AC92" s="46">
        <v>0</v>
      </c>
      <c r="AD92" s="49">
        <v>25000</v>
      </c>
      <c r="AE92" s="52"/>
      <c r="AF92" s="49">
        <v>55000</v>
      </c>
      <c r="AG92" s="52"/>
      <c r="AH92" s="52"/>
      <c r="AI92" s="52">
        <f t="shared" si="3"/>
        <v>101679.61</v>
      </c>
      <c r="AJ92" s="48">
        <v>877.78</v>
      </c>
      <c r="AK92" s="48">
        <v>146.30000000000001</v>
      </c>
      <c r="AL92" s="46">
        <v>0</v>
      </c>
      <c r="AM92" s="49">
        <v>1000</v>
      </c>
      <c r="AN92" s="48">
        <v>2024.08</v>
      </c>
      <c r="AO92" s="48">
        <v>2024.08</v>
      </c>
      <c r="AP92" s="48">
        <v>7.31</v>
      </c>
      <c r="AQ92" s="48">
        <v>182.87</v>
      </c>
    </row>
    <row r="93" spans="21:43" x14ac:dyDescent="0.35">
      <c r="U93" s="51">
        <v>5</v>
      </c>
      <c r="V93" s="51">
        <v>10</v>
      </c>
      <c r="W93" s="54"/>
      <c r="X93" s="54">
        <f t="shared" si="4"/>
        <v>0</v>
      </c>
      <c r="Y93" s="55"/>
      <c r="Z93" s="55">
        <f t="shared" si="5"/>
        <v>0</v>
      </c>
      <c r="AA93" s="48">
        <v>19589.689999999999</v>
      </c>
      <c r="AB93" s="48">
        <v>2089.92</v>
      </c>
      <c r="AC93" s="46">
        <v>0</v>
      </c>
      <c r="AD93" s="49">
        <v>25000</v>
      </c>
      <c r="AE93" s="52"/>
      <c r="AF93" s="49">
        <v>55000</v>
      </c>
      <c r="AG93" s="52"/>
      <c r="AH93" s="52"/>
      <c r="AI93" s="52">
        <f t="shared" si="3"/>
        <v>101679.61</v>
      </c>
      <c r="AJ93" s="48">
        <v>877.78</v>
      </c>
      <c r="AK93" s="48">
        <v>146.30000000000001</v>
      </c>
      <c r="AL93" s="46">
        <v>0</v>
      </c>
      <c r="AM93" s="49">
        <v>1000</v>
      </c>
      <c r="AN93" s="48">
        <v>2024.08</v>
      </c>
      <c r="AO93" s="48">
        <v>2024.08</v>
      </c>
      <c r="AP93" s="48">
        <v>7.31</v>
      </c>
      <c r="AQ93" s="48">
        <v>182.87</v>
      </c>
    </row>
    <row r="94" spans="21:43" x14ac:dyDescent="0.35">
      <c r="U94" s="51">
        <v>10</v>
      </c>
      <c r="V94" s="51">
        <v>5.0000000000000001E-3</v>
      </c>
      <c r="W94" s="54"/>
      <c r="X94" s="54">
        <f t="shared" si="4"/>
        <v>0</v>
      </c>
      <c r="Y94" s="55"/>
      <c r="Z94" s="55">
        <f t="shared" si="5"/>
        <v>0</v>
      </c>
      <c r="AA94" s="48">
        <v>19589.689999999999</v>
      </c>
      <c r="AB94" s="48">
        <v>2089.92</v>
      </c>
      <c r="AC94" s="46">
        <v>0</v>
      </c>
      <c r="AD94" s="49">
        <v>25000</v>
      </c>
      <c r="AE94" s="52"/>
      <c r="AF94" s="49">
        <v>55000</v>
      </c>
      <c r="AG94" s="52"/>
      <c r="AH94" s="52"/>
      <c r="AI94" s="52">
        <f t="shared" si="3"/>
        <v>101679.61</v>
      </c>
      <c r="AJ94" s="48">
        <v>877.78</v>
      </c>
      <c r="AK94" s="48">
        <v>146.30000000000001</v>
      </c>
      <c r="AL94" s="46">
        <v>0</v>
      </c>
      <c r="AM94" s="49">
        <v>1000</v>
      </c>
      <c r="AN94" s="48">
        <v>2024.08</v>
      </c>
      <c r="AO94" s="48">
        <v>2024.08</v>
      </c>
      <c r="AP94" s="48">
        <v>7.31</v>
      </c>
      <c r="AQ94" s="48">
        <v>182.87</v>
      </c>
    </row>
    <row r="95" spans="21:43" x14ac:dyDescent="0.35">
      <c r="U95" s="51">
        <v>10</v>
      </c>
      <c r="V95" s="51">
        <v>8.0000000000000002E-3</v>
      </c>
      <c r="W95" s="54"/>
      <c r="X95" s="54">
        <f t="shared" si="4"/>
        <v>0</v>
      </c>
      <c r="Y95" s="55"/>
      <c r="Z95" s="55">
        <f t="shared" si="5"/>
        <v>0</v>
      </c>
      <c r="AA95" s="48">
        <v>19589.689999999999</v>
      </c>
      <c r="AB95" s="48">
        <v>2089.92</v>
      </c>
      <c r="AC95" s="46">
        <v>0</v>
      </c>
      <c r="AD95" s="49">
        <v>25000</v>
      </c>
      <c r="AE95" s="52"/>
      <c r="AF95" s="49">
        <v>55000</v>
      </c>
      <c r="AG95" s="52"/>
      <c r="AH95" s="52"/>
      <c r="AI95" s="52">
        <f t="shared" si="3"/>
        <v>101679.61</v>
      </c>
      <c r="AJ95" s="48">
        <v>877.78</v>
      </c>
      <c r="AK95" s="48">
        <v>146.30000000000001</v>
      </c>
      <c r="AL95" s="46">
        <v>0</v>
      </c>
      <c r="AM95" s="49">
        <v>1000</v>
      </c>
      <c r="AN95" s="48">
        <v>2024.08</v>
      </c>
      <c r="AO95" s="48">
        <v>2024.08</v>
      </c>
      <c r="AP95" s="48">
        <v>7.31</v>
      </c>
      <c r="AQ95" s="48">
        <v>182.87</v>
      </c>
    </row>
    <row r="96" spans="21:43" x14ac:dyDescent="0.35">
      <c r="U96" s="51">
        <v>10</v>
      </c>
      <c r="V96" s="51">
        <v>0.01</v>
      </c>
      <c r="W96" s="54"/>
      <c r="X96" s="54">
        <f t="shared" si="4"/>
        <v>0</v>
      </c>
      <c r="Y96" s="55"/>
      <c r="Z96" s="55">
        <f t="shared" si="5"/>
        <v>0</v>
      </c>
      <c r="AA96" s="48">
        <v>19589.689999999999</v>
      </c>
      <c r="AB96" s="48">
        <v>2089.92</v>
      </c>
      <c r="AC96" s="46">
        <v>0</v>
      </c>
      <c r="AD96" s="49">
        <v>25000</v>
      </c>
      <c r="AE96" s="52"/>
      <c r="AF96" s="49">
        <v>55000</v>
      </c>
      <c r="AG96" s="52"/>
      <c r="AH96" s="52"/>
      <c r="AI96" s="52">
        <f t="shared" si="3"/>
        <v>101679.61</v>
      </c>
      <c r="AJ96" s="48">
        <v>877.78</v>
      </c>
      <c r="AK96" s="48">
        <v>146.30000000000001</v>
      </c>
      <c r="AL96" s="46">
        <v>0</v>
      </c>
      <c r="AM96" s="49">
        <v>1000</v>
      </c>
      <c r="AN96" s="48">
        <v>2024.08</v>
      </c>
      <c r="AO96" s="48">
        <v>2024.08</v>
      </c>
      <c r="AP96" s="48">
        <v>7.31</v>
      </c>
      <c r="AQ96" s="48">
        <v>182.87</v>
      </c>
    </row>
    <row r="97" spans="21:43" x14ac:dyDescent="0.35">
      <c r="U97" s="51">
        <v>10</v>
      </c>
      <c r="V97" s="51">
        <v>0.02</v>
      </c>
      <c r="W97" s="54"/>
      <c r="X97" s="54">
        <f t="shared" si="4"/>
        <v>0</v>
      </c>
      <c r="Y97" s="55"/>
      <c r="Z97" s="55">
        <f t="shared" si="5"/>
        <v>0</v>
      </c>
      <c r="AA97" s="48">
        <v>19589.689999999999</v>
      </c>
      <c r="AB97" s="48">
        <v>2089.92</v>
      </c>
      <c r="AC97" s="46">
        <v>0</v>
      </c>
      <c r="AD97" s="49">
        <v>25000</v>
      </c>
      <c r="AE97" s="52"/>
      <c r="AF97" s="49">
        <v>55000</v>
      </c>
      <c r="AG97" s="52"/>
      <c r="AH97" s="52"/>
      <c r="AI97" s="52">
        <f t="shared" si="3"/>
        <v>101679.61</v>
      </c>
      <c r="AJ97" s="48">
        <v>877.78</v>
      </c>
      <c r="AK97" s="48">
        <v>146.30000000000001</v>
      </c>
      <c r="AL97" s="46">
        <v>0</v>
      </c>
      <c r="AM97" s="49">
        <v>1000</v>
      </c>
      <c r="AN97" s="48">
        <v>2024.08</v>
      </c>
      <c r="AO97" s="48">
        <v>2024.08</v>
      </c>
      <c r="AP97" s="48">
        <v>7.31</v>
      </c>
      <c r="AQ97" s="48">
        <v>182.87</v>
      </c>
    </row>
    <row r="98" spans="21:43" x14ac:dyDescent="0.35">
      <c r="U98" s="51">
        <v>10</v>
      </c>
      <c r="V98" s="51">
        <v>0.05</v>
      </c>
      <c r="W98" s="54"/>
      <c r="X98" s="54">
        <f t="shared" si="4"/>
        <v>0</v>
      </c>
      <c r="Y98" s="55"/>
      <c r="Z98" s="55">
        <f t="shared" si="5"/>
        <v>0</v>
      </c>
      <c r="AA98" s="48">
        <v>19589.689999999999</v>
      </c>
      <c r="AB98" s="48">
        <v>2089.92</v>
      </c>
      <c r="AC98" s="46">
        <v>0</v>
      </c>
      <c r="AD98" s="49">
        <v>25000</v>
      </c>
      <c r="AE98" s="52"/>
      <c r="AF98" s="49">
        <v>55000</v>
      </c>
      <c r="AG98" s="52"/>
      <c r="AH98" s="52"/>
      <c r="AI98" s="52">
        <f t="shared" si="3"/>
        <v>101679.61</v>
      </c>
      <c r="AJ98" s="48">
        <v>877.78</v>
      </c>
      <c r="AK98" s="48">
        <v>146.30000000000001</v>
      </c>
      <c r="AL98" s="46">
        <v>0</v>
      </c>
      <c r="AM98" s="49">
        <v>1000</v>
      </c>
      <c r="AN98" s="48">
        <v>2024.08</v>
      </c>
      <c r="AO98" s="48">
        <v>2024.08</v>
      </c>
      <c r="AP98" s="48">
        <v>7.31</v>
      </c>
      <c r="AQ98" s="48">
        <v>182.87</v>
      </c>
    </row>
    <row r="99" spans="21:43" x14ac:dyDescent="0.35">
      <c r="U99" s="51">
        <v>10</v>
      </c>
      <c r="V99" s="51">
        <v>0.1</v>
      </c>
      <c r="W99" s="54"/>
      <c r="X99" s="54">
        <f t="shared" si="4"/>
        <v>0</v>
      </c>
      <c r="Y99" s="55"/>
      <c r="Z99" s="55">
        <f t="shared" si="5"/>
        <v>0</v>
      </c>
      <c r="AA99" s="48">
        <v>19589.689999999999</v>
      </c>
      <c r="AB99" s="48">
        <v>2089.92</v>
      </c>
      <c r="AC99" s="46">
        <v>0</v>
      </c>
      <c r="AD99" s="49">
        <v>25000</v>
      </c>
      <c r="AE99" s="52"/>
      <c r="AF99" s="49">
        <v>55000</v>
      </c>
      <c r="AG99" s="52"/>
      <c r="AH99" s="52"/>
      <c r="AI99" s="52">
        <f t="shared" si="3"/>
        <v>101679.61</v>
      </c>
      <c r="AJ99" s="48">
        <v>877.78</v>
      </c>
      <c r="AK99" s="48">
        <v>146.30000000000001</v>
      </c>
      <c r="AL99" s="46">
        <v>0</v>
      </c>
      <c r="AM99" s="49">
        <v>1000</v>
      </c>
      <c r="AN99" s="48">
        <v>2024.08</v>
      </c>
      <c r="AO99" s="48">
        <v>2024.08</v>
      </c>
      <c r="AP99" s="48">
        <v>7.31</v>
      </c>
      <c r="AQ99" s="48">
        <v>182.87</v>
      </c>
    </row>
    <row r="100" spans="21:43" x14ac:dyDescent="0.35">
      <c r="U100" s="51">
        <v>10</v>
      </c>
      <c r="V100" s="51">
        <v>0.2</v>
      </c>
      <c r="W100" s="54"/>
      <c r="X100" s="54">
        <f t="shared" si="4"/>
        <v>0</v>
      </c>
      <c r="Y100" s="55"/>
      <c r="Z100" s="55">
        <f t="shared" si="5"/>
        <v>0</v>
      </c>
      <c r="AA100" s="48">
        <v>19589.689999999999</v>
      </c>
      <c r="AB100" s="48">
        <v>2089.92</v>
      </c>
      <c r="AC100" s="46">
        <v>0</v>
      </c>
      <c r="AD100" s="49">
        <v>25000</v>
      </c>
      <c r="AE100" s="52"/>
      <c r="AF100" s="49">
        <v>55000</v>
      </c>
      <c r="AG100" s="52"/>
      <c r="AH100" s="52"/>
      <c r="AI100" s="52">
        <f t="shared" si="3"/>
        <v>101679.61</v>
      </c>
      <c r="AJ100" s="48">
        <v>877.78</v>
      </c>
      <c r="AK100" s="48">
        <v>146.30000000000001</v>
      </c>
      <c r="AL100" s="46">
        <v>0</v>
      </c>
      <c r="AM100" s="49">
        <v>1000</v>
      </c>
      <c r="AN100" s="48">
        <v>2024.08</v>
      </c>
      <c r="AO100" s="48">
        <v>2024.08</v>
      </c>
      <c r="AP100" s="48">
        <v>7.31</v>
      </c>
      <c r="AQ100" s="48">
        <v>182.87</v>
      </c>
    </row>
    <row r="101" spans="21:43" x14ac:dyDescent="0.35">
      <c r="U101" s="51">
        <v>10</v>
      </c>
      <c r="V101" s="51">
        <v>0.5</v>
      </c>
      <c r="W101" s="54"/>
      <c r="X101" s="54">
        <f t="shared" si="4"/>
        <v>0</v>
      </c>
      <c r="Y101" s="55"/>
      <c r="Z101" s="55">
        <f t="shared" si="5"/>
        <v>0</v>
      </c>
      <c r="AA101" s="48">
        <v>19589.689999999999</v>
      </c>
      <c r="AB101" s="48">
        <v>2089.92</v>
      </c>
      <c r="AC101" s="46">
        <v>0</v>
      </c>
      <c r="AD101" s="49">
        <v>25000</v>
      </c>
      <c r="AE101" s="52"/>
      <c r="AF101" s="49">
        <v>55000</v>
      </c>
      <c r="AG101" s="52"/>
      <c r="AH101" s="52"/>
      <c r="AI101" s="52">
        <f t="shared" si="3"/>
        <v>101679.61</v>
      </c>
      <c r="AJ101" s="48">
        <v>877.78</v>
      </c>
      <c r="AK101" s="48">
        <v>146.30000000000001</v>
      </c>
      <c r="AL101" s="46">
        <v>0</v>
      </c>
      <c r="AM101" s="49">
        <v>1000</v>
      </c>
      <c r="AN101" s="48">
        <v>2024.08</v>
      </c>
      <c r="AO101" s="48">
        <v>2024.08</v>
      </c>
      <c r="AP101" s="48">
        <v>7.31</v>
      </c>
      <c r="AQ101" s="48">
        <v>182.87</v>
      </c>
    </row>
    <row r="102" spans="21:43" x14ac:dyDescent="0.35">
      <c r="U102" s="51">
        <v>10</v>
      </c>
      <c r="V102" s="51">
        <v>1</v>
      </c>
      <c r="W102" s="54"/>
      <c r="X102" s="54">
        <f t="shared" si="4"/>
        <v>0</v>
      </c>
      <c r="Y102" s="55"/>
      <c r="Z102" s="55">
        <f t="shared" si="5"/>
        <v>0</v>
      </c>
      <c r="AA102" s="48">
        <v>19589.689999999999</v>
      </c>
      <c r="AB102" s="48">
        <v>2089.92</v>
      </c>
      <c r="AC102" s="46">
        <v>0</v>
      </c>
      <c r="AD102" s="49">
        <v>25000</v>
      </c>
      <c r="AE102" s="52"/>
      <c r="AF102" s="49">
        <v>55000</v>
      </c>
      <c r="AG102" s="52"/>
      <c r="AH102" s="52"/>
      <c r="AI102" s="52">
        <f t="shared" si="3"/>
        <v>101679.61</v>
      </c>
      <c r="AJ102" s="48">
        <v>877.78</v>
      </c>
      <c r="AK102" s="48">
        <v>146.30000000000001</v>
      </c>
      <c r="AL102" s="46">
        <v>0</v>
      </c>
      <c r="AM102" s="49">
        <v>1000</v>
      </c>
      <c r="AN102" s="48">
        <v>2024.08</v>
      </c>
      <c r="AO102" s="48">
        <v>2024.08</v>
      </c>
      <c r="AP102" s="48">
        <v>7.31</v>
      </c>
      <c r="AQ102" s="48">
        <v>182.87</v>
      </c>
    </row>
    <row r="103" spans="21:43" x14ac:dyDescent="0.35">
      <c r="U103" s="51">
        <v>10</v>
      </c>
      <c r="V103" s="51">
        <v>2</v>
      </c>
      <c r="W103" s="54"/>
      <c r="X103" s="54">
        <f t="shared" si="4"/>
        <v>0</v>
      </c>
      <c r="Y103" s="55"/>
      <c r="Z103" s="55">
        <f t="shared" si="5"/>
        <v>0</v>
      </c>
      <c r="AA103" s="48">
        <v>19589.689999999999</v>
      </c>
      <c r="AB103" s="48">
        <v>2089.92</v>
      </c>
      <c r="AC103" s="46">
        <v>0</v>
      </c>
      <c r="AD103" s="49">
        <v>25000</v>
      </c>
      <c r="AE103" s="52"/>
      <c r="AF103" s="49">
        <v>55000</v>
      </c>
      <c r="AG103" s="52"/>
      <c r="AH103" s="52"/>
      <c r="AI103" s="52">
        <f t="shared" si="3"/>
        <v>101679.61</v>
      </c>
      <c r="AJ103" s="48">
        <v>877.78</v>
      </c>
      <c r="AK103" s="48">
        <v>146.30000000000001</v>
      </c>
      <c r="AL103" s="46">
        <v>0</v>
      </c>
      <c r="AM103" s="49">
        <v>1000</v>
      </c>
      <c r="AN103" s="48">
        <v>2024.08</v>
      </c>
      <c r="AO103" s="48">
        <v>2024.08</v>
      </c>
      <c r="AP103" s="48">
        <v>7.31</v>
      </c>
      <c r="AQ103" s="48">
        <v>182.87</v>
      </c>
    </row>
    <row r="104" spans="21:43" x14ac:dyDescent="0.35">
      <c r="U104" s="51">
        <v>10</v>
      </c>
      <c r="V104" s="51">
        <v>5</v>
      </c>
      <c r="W104" s="54"/>
      <c r="X104" s="54">
        <f t="shared" si="4"/>
        <v>0</v>
      </c>
      <c r="Y104" s="55"/>
      <c r="Z104" s="55">
        <f t="shared" si="5"/>
        <v>0</v>
      </c>
      <c r="AA104" s="48">
        <v>19589.689999999999</v>
      </c>
      <c r="AB104" s="48">
        <v>2089.92</v>
      </c>
      <c r="AC104" s="46">
        <v>0</v>
      </c>
      <c r="AD104" s="49">
        <v>25000</v>
      </c>
      <c r="AE104" s="52"/>
      <c r="AF104" s="49">
        <v>55000</v>
      </c>
      <c r="AG104" s="52"/>
      <c r="AH104" s="52"/>
      <c r="AI104" s="52">
        <f t="shared" si="3"/>
        <v>101679.61</v>
      </c>
      <c r="AJ104" s="48">
        <v>877.78</v>
      </c>
      <c r="AK104" s="48">
        <v>146.30000000000001</v>
      </c>
      <c r="AL104" s="46">
        <v>0</v>
      </c>
      <c r="AM104" s="49">
        <v>1000</v>
      </c>
      <c r="AN104" s="48">
        <v>2024.08</v>
      </c>
      <c r="AO104" s="48">
        <v>2024.08</v>
      </c>
      <c r="AP104" s="48">
        <v>7.31</v>
      </c>
      <c r="AQ104" s="48">
        <v>182.87</v>
      </c>
    </row>
    <row r="105" spans="21:43" x14ac:dyDescent="0.35">
      <c r="U105" s="51">
        <v>10</v>
      </c>
      <c r="V105" s="51">
        <v>10</v>
      </c>
      <c r="W105" s="54"/>
      <c r="X105" s="54">
        <f t="shared" si="4"/>
        <v>0</v>
      </c>
      <c r="Y105" s="55"/>
      <c r="Z105" s="55">
        <f t="shared" si="5"/>
        <v>0</v>
      </c>
      <c r="AA105" s="48">
        <v>19589.689999999999</v>
      </c>
      <c r="AB105" s="48">
        <v>2089.92</v>
      </c>
      <c r="AC105" s="46">
        <v>0</v>
      </c>
      <c r="AD105" s="49">
        <v>25000</v>
      </c>
      <c r="AE105" s="52"/>
      <c r="AF105" s="49">
        <v>55000</v>
      </c>
      <c r="AG105" s="52"/>
      <c r="AH105" s="52"/>
      <c r="AI105" s="52">
        <f t="shared" si="3"/>
        <v>101679.61</v>
      </c>
      <c r="AJ105" s="48">
        <v>877.78</v>
      </c>
      <c r="AK105" s="48">
        <v>146.30000000000001</v>
      </c>
      <c r="AL105" s="46">
        <v>0</v>
      </c>
      <c r="AM105" s="49">
        <v>1000</v>
      </c>
      <c r="AN105" s="48">
        <v>2024.08</v>
      </c>
      <c r="AO105" s="48">
        <v>2024.08</v>
      </c>
      <c r="AP105" s="48">
        <v>7.31</v>
      </c>
      <c r="AQ105" s="48">
        <v>182.87</v>
      </c>
    </row>
    <row r="106" spans="21:43" x14ac:dyDescent="0.35">
      <c r="U106" s="51">
        <v>20</v>
      </c>
      <c r="V106" s="51">
        <v>5.0000000000000001E-3</v>
      </c>
      <c r="W106" s="54"/>
      <c r="X106" s="54">
        <f t="shared" si="4"/>
        <v>0</v>
      </c>
      <c r="Y106" s="55"/>
      <c r="Z106" s="55">
        <f t="shared" si="5"/>
        <v>0</v>
      </c>
      <c r="AA106" s="48">
        <v>19589.689999999999</v>
      </c>
      <c r="AB106" s="48">
        <v>2089.92</v>
      </c>
      <c r="AC106" s="46">
        <v>0</v>
      </c>
      <c r="AD106" s="49">
        <v>25000</v>
      </c>
      <c r="AE106" s="52"/>
      <c r="AF106" s="49">
        <v>55000</v>
      </c>
      <c r="AG106" s="52"/>
      <c r="AH106" s="52"/>
      <c r="AI106" s="52">
        <f t="shared" si="3"/>
        <v>101679.61</v>
      </c>
      <c r="AJ106" s="48">
        <v>877.78</v>
      </c>
      <c r="AK106" s="48">
        <v>146.30000000000001</v>
      </c>
      <c r="AL106" s="46">
        <v>0</v>
      </c>
      <c r="AM106" s="49">
        <v>1000</v>
      </c>
      <c r="AN106" s="48">
        <v>2024.08</v>
      </c>
      <c r="AO106" s="48">
        <v>2024.08</v>
      </c>
      <c r="AP106" s="48">
        <v>7.31</v>
      </c>
      <c r="AQ106" s="48">
        <v>182.87</v>
      </c>
    </row>
    <row r="107" spans="21:43" x14ac:dyDescent="0.35">
      <c r="U107" s="51">
        <v>20</v>
      </c>
      <c r="V107" s="51">
        <v>8.0000000000000002E-3</v>
      </c>
      <c r="W107" s="54"/>
      <c r="X107" s="54">
        <f t="shared" si="4"/>
        <v>0</v>
      </c>
      <c r="Y107" s="55"/>
      <c r="Z107" s="55">
        <f t="shared" si="5"/>
        <v>0</v>
      </c>
      <c r="AA107" s="48">
        <v>19589.689999999999</v>
      </c>
      <c r="AB107" s="48">
        <v>2089.92</v>
      </c>
      <c r="AC107" s="46">
        <v>0</v>
      </c>
      <c r="AD107" s="49">
        <v>25000</v>
      </c>
      <c r="AE107" s="52"/>
      <c r="AF107" s="49">
        <v>55000</v>
      </c>
      <c r="AG107" s="52"/>
      <c r="AH107" s="52"/>
      <c r="AI107" s="52">
        <f t="shared" si="3"/>
        <v>101679.61</v>
      </c>
      <c r="AJ107" s="48">
        <v>877.78</v>
      </c>
      <c r="AK107" s="48">
        <v>146.30000000000001</v>
      </c>
      <c r="AL107" s="46">
        <v>0</v>
      </c>
      <c r="AM107" s="49">
        <v>1000</v>
      </c>
      <c r="AN107" s="48">
        <v>2024.08</v>
      </c>
      <c r="AO107" s="48">
        <v>2024.08</v>
      </c>
      <c r="AP107" s="48">
        <v>7.31</v>
      </c>
      <c r="AQ107" s="48">
        <v>182.87</v>
      </c>
    </row>
    <row r="108" spans="21:43" x14ac:dyDescent="0.35">
      <c r="U108" s="51">
        <v>20</v>
      </c>
      <c r="V108" s="51">
        <v>0.01</v>
      </c>
      <c r="W108" s="54"/>
      <c r="X108" s="54">
        <f t="shared" si="4"/>
        <v>0</v>
      </c>
      <c r="Y108" s="55"/>
      <c r="Z108" s="55">
        <f t="shared" si="5"/>
        <v>0</v>
      </c>
      <c r="AA108" s="48">
        <v>19589.689999999999</v>
      </c>
      <c r="AB108" s="48">
        <v>2089.92</v>
      </c>
      <c r="AC108" s="46">
        <v>0</v>
      </c>
      <c r="AD108" s="49">
        <v>25000</v>
      </c>
      <c r="AE108" s="52"/>
      <c r="AF108" s="49">
        <v>55000</v>
      </c>
      <c r="AG108" s="52"/>
      <c r="AH108" s="52"/>
      <c r="AI108" s="52">
        <f t="shared" si="3"/>
        <v>101679.61</v>
      </c>
      <c r="AJ108" s="48">
        <v>877.78</v>
      </c>
      <c r="AK108" s="48">
        <v>146.30000000000001</v>
      </c>
      <c r="AL108" s="46">
        <v>0</v>
      </c>
      <c r="AM108" s="49">
        <v>1000</v>
      </c>
      <c r="AN108" s="48">
        <v>2024.08</v>
      </c>
      <c r="AO108" s="48">
        <v>2024.08</v>
      </c>
      <c r="AP108" s="48">
        <v>7.31</v>
      </c>
      <c r="AQ108" s="48">
        <v>182.87</v>
      </c>
    </row>
    <row r="109" spans="21:43" x14ac:dyDescent="0.35">
      <c r="U109" s="51">
        <v>20</v>
      </c>
      <c r="V109" s="51">
        <v>0.02</v>
      </c>
      <c r="W109" s="54"/>
      <c r="X109" s="54">
        <f t="shared" si="4"/>
        <v>0</v>
      </c>
      <c r="Y109" s="55"/>
      <c r="Z109" s="55">
        <f t="shared" si="5"/>
        <v>0</v>
      </c>
      <c r="AA109" s="48">
        <v>19589.689999999999</v>
      </c>
      <c r="AB109" s="48">
        <v>2089.92</v>
      </c>
      <c r="AC109" s="46">
        <v>0</v>
      </c>
      <c r="AD109" s="49">
        <v>25000</v>
      </c>
      <c r="AE109" s="52"/>
      <c r="AF109" s="49">
        <v>55000</v>
      </c>
      <c r="AG109" s="52"/>
      <c r="AH109" s="52"/>
      <c r="AI109" s="52">
        <f t="shared" si="3"/>
        <v>101679.61</v>
      </c>
      <c r="AJ109" s="48">
        <v>877.78</v>
      </c>
      <c r="AK109" s="48">
        <v>146.30000000000001</v>
      </c>
      <c r="AL109" s="46">
        <v>0</v>
      </c>
      <c r="AM109" s="49">
        <v>1000</v>
      </c>
      <c r="AN109" s="48">
        <v>2024.08</v>
      </c>
      <c r="AO109" s="48">
        <v>2024.08</v>
      </c>
      <c r="AP109" s="48">
        <v>7.31</v>
      </c>
      <c r="AQ109" s="48">
        <v>182.87</v>
      </c>
    </row>
    <row r="110" spans="21:43" x14ac:dyDescent="0.35">
      <c r="U110" s="51">
        <v>20</v>
      </c>
      <c r="V110" s="51">
        <v>0.05</v>
      </c>
      <c r="W110" s="54"/>
      <c r="X110" s="54">
        <f t="shared" si="4"/>
        <v>0</v>
      </c>
      <c r="Y110" s="55"/>
      <c r="Z110" s="55">
        <f t="shared" si="5"/>
        <v>0</v>
      </c>
      <c r="AA110" s="48">
        <v>19589.689999999999</v>
      </c>
      <c r="AB110" s="48">
        <v>2089.92</v>
      </c>
      <c r="AC110" s="46">
        <v>0</v>
      </c>
      <c r="AD110" s="49">
        <v>25000</v>
      </c>
      <c r="AE110" s="52"/>
      <c r="AF110" s="49">
        <v>55000</v>
      </c>
      <c r="AG110" s="52"/>
      <c r="AH110" s="52"/>
      <c r="AI110" s="52">
        <f t="shared" si="3"/>
        <v>101679.61</v>
      </c>
      <c r="AJ110" s="48">
        <v>877.78</v>
      </c>
      <c r="AK110" s="48">
        <v>146.30000000000001</v>
      </c>
      <c r="AL110" s="46">
        <v>0</v>
      </c>
      <c r="AM110" s="49">
        <v>1000</v>
      </c>
      <c r="AN110" s="48">
        <v>2024.08</v>
      </c>
      <c r="AO110" s="48">
        <v>2024.08</v>
      </c>
      <c r="AP110" s="48">
        <v>7.31</v>
      </c>
      <c r="AQ110" s="48">
        <v>182.87</v>
      </c>
    </row>
    <row r="111" spans="21:43" x14ac:dyDescent="0.35">
      <c r="U111" s="51">
        <v>20</v>
      </c>
      <c r="V111" s="51">
        <v>0.1</v>
      </c>
      <c r="W111" s="54"/>
      <c r="X111" s="54">
        <f t="shared" si="4"/>
        <v>0</v>
      </c>
      <c r="Y111" s="55"/>
      <c r="Z111" s="55">
        <f t="shared" si="5"/>
        <v>0</v>
      </c>
      <c r="AA111" s="48">
        <v>19589.689999999999</v>
      </c>
      <c r="AB111" s="48">
        <v>2089.92</v>
      </c>
      <c r="AC111" s="46">
        <v>0</v>
      </c>
      <c r="AD111" s="49">
        <v>25000</v>
      </c>
      <c r="AE111" s="52"/>
      <c r="AF111" s="49">
        <v>55000</v>
      </c>
      <c r="AG111" s="52"/>
      <c r="AH111" s="52"/>
      <c r="AI111" s="52">
        <f t="shared" si="3"/>
        <v>101679.61</v>
      </c>
      <c r="AJ111" s="48">
        <v>877.78</v>
      </c>
      <c r="AK111" s="48">
        <v>146.30000000000001</v>
      </c>
      <c r="AL111" s="46">
        <v>0</v>
      </c>
      <c r="AM111" s="49">
        <v>1000</v>
      </c>
      <c r="AN111" s="48">
        <v>2024.08</v>
      </c>
      <c r="AO111" s="48">
        <v>2024.08</v>
      </c>
      <c r="AP111" s="48">
        <v>7.31</v>
      </c>
      <c r="AQ111" s="48">
        <v>182.87</v>
      </c>
    </row>
    <row r="112" spans="21:43" x14ac:dyDescent="0.35">
      <c r="U112" s="51">
        <v>20</v>
      </c>
      <c r="V112" s="51">
        <v>0.2</v>
      </c>
      <c r="W112" s="54"/>
      <c r="X112" s="54">
        <f t="shared" si="4"/>
        <v>0</v>
      </c>
      <c r="Y112" s="55"/>
      <c r="Z112" s="55">
        <f t="shared" si="5"/>
        <v>0</v>
      </c>
      <c r="AA112" s="48">
        <v>19589.689999999999</v>
      </c>
      <c r="AB112" s="48">
        <v>2089.92</v>
      </c>
      <c r="AC112" s="46">
        <v>0</v>
      </c>
      <c r="AD112" s="49">
        <v>25000</v>
      </c>
      <c r="AE112" s="52"/>
      <c r="AF112" s="49">
        <v>55000</v>
      </c>
      <c r="AG112" s="52"/>
      <c r="AH112" s="52"/>
      <c r="AI112" s="52">
        <f t="shared" si="3"/>
        <v>101679.61</v>
      </c>
      <c r="AJ112" s="48">
        <v>877.78</v>
      </c>
      <c r="AK112" s="48">
        <v>146.30000000000001</v>
      </c>
      <c r="AL112" s="46">
        <v>0</v>
      </c>
      <c r="AM112" s="49">
        <v>1000</v>
      </c>
      <c r="AN112" s="48">
        <v>2024.08</v>
      </c>
      <c r="AO112" s="48">
        <v>2024.08</v>
      </c>
      <c r="AP112" s="48">
        <v>7.31</v>
      </c>
      <c r="AQ112" s="48">
        <v>182.87</v>
      </c>
    </row>
    <row r="113" spans="21:43" x14ac:dyDescent="0.35">
      <c r="U113" s="51">
        <v>20</v>
      </c>
      <c r="V113" s="51">
        <v>0.5</v>
      </c>
      <c r="W113" s="54"/>
      <c r="X113" s="54">
        <f t="shared" si="4"/>
        <v>0</v>
      </c>
      <c r="Y113" s="55"/>
      <c r="Z113" s="55">
        <f t="shared" si="5"/>
        <v>0</v>
      </c>
      <c r="AA113" s="48">
        <v>19589.689999999999</v>
      </c>
      <c r="AB113" s="48">
        <v>2089.92</v>
      </c>
      <c r="AC113" s="46">
        <v>0</v>
      </c>
      <c r="AD113" s="49">
        <v>25000</v>
      </c>
      <c r="AE113" s="52"/>
      <c r="AF113" s="49">
        <v>55000</v>
      </c>
      <c r="AG113" s="52"/>
      <c r="AH113" s="52"/>
      <c r="AI113" s="52">
        <f t="shared" si="3"/>
        <v>101679.61</v>
      </c>
      <c r="AJ113" s="48">
        <v>877.78</v>
      </c>
      <c r="AK113" s="48">
        <v>146.30000000000001</v>
      </c>
      <c r="AL113" s="46">
        <v>0</v>
      </c>
      <c r="AM113" s="49">
        <v>1000</v>
      </c>
      <c r="AN113" s="48">
        <v>2024.08</v>
      </c>
      <c r="AO113" s="48">
        <v>2024.08</v>
      </c>
      <c r="AP113" s="48">
        <v>7.31</v>
      </c>
      <c r="AQ113" s="48">
        <v>182.87</v>
      </c>
    </row>
    <row r="114" spans="21:43" x14ac:dyDescent="0.35">
      <c r="U114" s="51">
        <v>20</v>
      </c>
      <c r="V114" s="51">
        <v>1</v>
      </c>
      <c r="W114" s="54"/>
      <c r="X114" s="54">
        <f>W114/0.3048</f>
        <v>0</v>
      </c>
      <c r="Y114" s="55"/>
      <c r="Z114" s="55">
        <f t="shared" si="5"/>
        <v>0</v>
      </c>
      <c r="AA114" s="48">
        <v>19589.689999999999</v>
      </c>
      <c r="AB114" s="48">
        <v>2089.92</v>
      </c>
      <c r="AC114" s="46">
        <v>0</v>
      </c>
      <c r="AD114" s="49">
        <v>25000</v>
      </c>
      <c r="AE114" s="52"/>
      <c r="AF114" s="49">
        <v>55000</v>
      </c>
      <c r="AG114" s="52"/>
      <c r="AH114" s="52"/>
      <c r="AI114" s="52">
        <f t="shared" si="3"/>
        <v>101679.61</v>
      </c>
      <c r="AJ114" s="48">
        <v>877.78</v>
      </c>
      <c r="AK114" s="48">
        <v>146.30000000000001</v>
      </c>
      <c r="AL114" s="46">
        <v>0</v>
      </c>
      <c r="AM114" s="49">
        <v>1000</v>
      </c>
      <c r="AN114" s="48">
        <v>2024.08</v>
      </c>
      <c r="AO114" s="48">
        <v>2024.08</v>
      </c>
      <c r="AP114" s="48">
        <v>7.31</v>
      </c>
      <c r="AQ114" s="48">
        <v>182.87</v>
      </c>
    </row>
    <row r="115" spans="21:43" x14ac:dyDescent="0.35">
      <c r="U115" s="51">
        <v>20</v>
      </c>
      <c r="V115" s="51">
        <v>2</v>
      </c>
      <c r="W115" s="54"/>
      <c r="X115" s="54">
        <f t="shared" si="4"/>
        <v>0</v>
      </c>
      <c r="Y115" s="55"/>
      <c r="Z115" s="55">
        <f t="shared" si="5"/>
        <v>0</v>
      </c>
      <c r="AA115" s="48">
        <v>19589.689999999999</v>
      </c>
      <c r="AB115" s="48">
        <v>2089.92</v>
      </c>
      <c r="AC115" s="46">
        <v>0</v>
      </c>
      <c r="AD115" s="49">
        <v>25000</v>
      </c>
      <c r="AE115" s="52"/>
      <c r="AF115" s="49">
        <v>55000</v>
      </c>
      <c r="AG115" s="52"/>
      <c r="AH115" s="52"/>
      <c r="AI115" s="52">
        <f t="shared" si="3"/>
        <v>101679.61</v>
      </c>
      <c r="AJ115" s="48">
        <v>877.78</v>
      </c>
      <c r="AK115" s="48">
        <v>146.30000000000001</v>
      </c>
      <c r="AL115" s="46">
        <v>0</v>
      </c>
      <c r="AM115" s="49">
        <v>1000</v>
      </c>
      <c r="AN115" s="48">
        <v>2024.08</v>
      </c>
      <c r="AO115" s="48">
        <v>2024.08</v>
      </c>
      <c r="AP115" s="48">
        <v>7.31</v>
      </c>
      <c r="AQ115" s="48">
        <v>182.87</v>
      </c>
    </row>
    <row r="116" spans="21:43" x14ac:dyDescent="0.35">
      <c r="U116" s="51">
        <v>20</v>
      </c>
      <c r="V116" s="51">
        <v>5</v>
      </c>
      <c r="W116" s="54"/>
      <c r="X116" s="54">
        <f t="shared" si="4"/>
        <v>0</v>
      </c>
      <c r="Y116" s="55"/>
      <c r="Z116" s="55">
        <f t="shared" si="5"/>
        <v>0</v>
      </c>
      <c r="AA116" s="48">
        <v>19589.689999999999</v>
      </c>
      <c r="AB116" s="48">
        <v>2089.92</v>
      </c>
      <c r="AC116" s="46">
        <v>0</v>
      </c>
      <c r="AD116" s="49">
        <v>25000</v>
      </c>
      <c r="AE116" s="52"/>
      <c r="AF116" s="49">
        <v>55000</v>
      </c>
      <c r="AG116" s="52"/>
      <c r="AH116" s="52"/>
      <c r="AI116" s="52">
        <f t="shared" si="3"/>
        <v>101679.61</v>
      </c>
      <c r="AJ116" s="48">
        <v>877.78</v>
      </c>
      <c r="AK116" s="48">
        <v>146.30000000000001</v>
      </c>
      <c r="AL116" s="46">
        <v>0</v>
      </c>
      <c r="AM116" s="49">
        <v>1000</v>
      </c>
      <c r="AN116" s="48">
        <v>2024.08</v>
      </c>
      <c r="AO116" s="48">
        <v>2024.08</v>
      </c>
      <c r="AP116" s="48">
        <v>7.31</v>
      </c>
      <c r="AQ116" s="48">
        <v>182.87</v>
      </c>
    </row>
    <row r="117" spans="21:43" x14ac:dyDescent="0.35">
      <c r="U117" s="51">
        <v>20</v>
      </c>
      <c r="V117" s="51">
        <v>10</v>
      </c>
      <c r="W117" s="54"/>
      <c r="X117" s="54">
        <f t="shared" si="4"/>
        <v>0</v>
      </c>
      <c r="Y117" s="55"/>
      <c r="Z117" s="55">
        <f t="shared" si="5"/>
        <v>0</v>
      </c>
      <c r="AA117" s="48">
        <v>19589.689999999999</v>
      </c>
      <c r="AB117" s="48">
        <v>2089.92</v>
      </c>
      <c r="AC117" s="46">
        <v>0</v>
      </c>
      <c r="AD117" s="49">
        <v>25000</v>
      </c>
      <c r="AE117" s="52"/>
      <c r="AF117" s="49">
        <v>55000</v>
      </c>
      <c r="AG117" s="52"/>
      <c r="AH117" s="52"/>
      <c r="AI117" s="52">
        <f t="shared" si="3"/>
        <v>101679.61</v>
      </c>
      <c r="AJ117" s="48">
        <v>877.78</v>
      </c>
      <c r="AK117" s="48">
        <v>146.30000000000001</v>
      </c>
      <c r="AL117" s="46">
        <v>0</v>
      </c>
      <c r="AM117" s="49">
        <v>1000</v>
      </c>
      <c r="AN117" s="48">
        <v>2024.08</v>
      </c>
      <c r="AO117" s="48">
        <v>2024.08</v>
      </c>
      <c r="AP117" s="48">
        <v>7.31</v>
      </c>
      <c r="AQ117" s="48">
        <v>182.87</v>
      </c>
    </row>
    <row r="118" spans="21:43" x14ac:dyDescent="0.35">
      <c r="U118" s="51">
        <v>50</v>
      </c>
      <c r="V118" s="51">
        <v>5.0000000000000001E-3</v>
      </c>
      <c r="W118" s="54"/>
      <c r="X118" s="54">
        <f t="shared" si="4"/>
        <v>0</v>
      </c>
      <c r="Y118" s="55"/>
      <c r="Z118" s="55">
        <f t="shared" si="5"/>
        <v>0</v>
      </c>
      <c r="AA118" s="48">
        <v>19589.689999999999</v>
      </c>
      <c r="AB118" s="48">
        <v>2089.92</v>
      </c>
      <c r="AC118" s="46">
        <v>0</v>
      </c>
      <c r="AD118" s="49">
        <v>25000</v>
      </c>
      <c r="AE118" s="52"/>
      <c r="AF118" s="49">
        <v>55000</v>
      </c>
      <c r="AG118" s="52"/>
      <c r="AH118" s="52"/>
      <c r="AI118" s="52">
        <f t="shared" si="3"/>
        <v>101679.61</v>
      </c>
      <c r="AJ118" s="48">
        <v>877.78</v>
      </c>
      <c r="AK118" s="48">
        <v>146.30000000000001</v>
      </c>
      <c r="AL118" s="46">
        <v>0</v>
      </c>
      <c r="AM118" s="49">
        <v>1000</v>
      </c>
      <c r="AN118" s="48">
        <v>2024.08</v>
      </c>
      <c r="AO118" s="48">
        <v>2024.08</v>
      </c>
      <c r="AP118" s="48">
        <v>7.31</v>
      </c>
      <c r="AQ118" s="48">
        <v>182.87</v>
      </c>
    </row>
    <row r="119" spans="21:43" x14ac:dyDescent="0.35">
      <c r="U119" s="51">
        <v>50</v>
      </c>
      <c r="V119" s="51">
        <v>8.0000000000000002E-3</v>
      </c>
      <c r="W119" s="54"/>
      <c r="X119" s="54">
        <f t="shared" si="4"/>
        <v>0</v>
      </c>
      <c r="Y119" s="55"/>
      <c r="Z119" s="55">
        <f t="shared" si="5"/>
        <v>0</v>
      </c>
      <c r="AA119" s="48">
        <v>19589.689999999999</v>
      </c>
      <c r="AB119" s="48">
        <v>2089.92</v>
      </c>
      <c r="AC119" s="46">
        <v>0</v>
      </c>
      <c r="AD119" s="49">
        <v>25000</v>
      </c>
      <c r="AE119" s="52"/>
      <c r="AF119" s="49">
        <v>55000</v>
      </c>
      <c r="AG119" s="52"/>
      <c r="AH119" s="52"/>
      <c r="AI119" s="52">
        <f t="shared" si="3"/>
        <v>101679.61</v>
      </c>
      <c r="AJ119" s="48">
        <v>877.78</v>
      </c>
      <c r="AK119" s="48">
        <v>146.30000000000001</v>
      </c>
      <c r="AL119" s="46">
        <v>0</v>
      </c>
      <c r="AM119" s="49">
        <v>1000</v>
      </c>
      <c r="AN119" s="48">
        <v>2024.08</v>
      </c>
      <c r="AO119" s="48">
        <v>2024.08</v>
      </c>
      <c r="AP119" s="48">
        <v>7.31</v>
      </c>
      <c r="AQ119" s="48">
        <v>182.87</v>
      </c>
    </row>
    <row r="120" spans="21:43" x14ac:dyDescent="0.35">
      <c r="U120" s="51">
        <v>50</v>
      </c>
      <c r="V120" s="51">
        <v>0.01</v>
      </c>
      <c r="W120" s="54"/>
      <c r="X120" s="54">
        <f t="shared" si="4"/>
        <v>0</v>
      </c>
      <c r="Y120" s="55"/>
      <c r="Z120" s="55">
        <f t="shared" si="5"/>
        <v>0</v>
      </c>
      <c r="AA120" s="48">
        <v>19589.689999999999</v>
      </c>
      <c r="AB120" s="48">
        <v>2089.92</v>
      </c>
      <c r="AC120" s="46">
        <v>0</v>
      </c>
      <c r="AD120" s="49">
        <v>25000</v>
      </c>
      <c r="AE120" s="52"/>
      <c r="AF120" s="49">
        <v>55000</v>
      </c>
      <c r="AG120" s="52"/>
      <c r="AH120" s="52"/>
      <c r="AI120" s="52">
        <f t="shared" si="3"/>
        <v>101679.61</v>
      </c>
      <c r="AJ120" s="48">
        <v>877.78</v>
      </c>
      <c r="AK120" s="48">
        <v>146.30000000000001</v>
      </c>
      <c r="AL120" s="46">
        <v>0</v>
      </c>
      <c r="AM120" s="49">
        <v>1000</v>
      </c>
      <c r="AN120" s="48">
        <v>2024.08</v>
      </c>
      <c r="AO120" s="48">
        <v>2024.08</v>
      </c>
      <c r="AP120" s="48">
        <v>7.31</v>
      </c>
      <c r="AQ120" s="48">
        <v>182.87</v>
      </c>
    </row>
    <row r="121" spans="21:43" x14ac:dyDescent="0.35">
      <c r="U121" s="51">
        <v>50</v>
      </c>
      <c r="V121" s="51">
        <v>0.02</v>
      </c>
      <c r="W121" s="54"/>
      <c r="X121" s="54">
        <f t="shared" si="4"/>
        <v>0</v>
      </c>
      <c r="Y121" s="55"/>
      <c r="Z121" s="55">
        <f t="shared" si="5"/>
        <v>0</v>
      </c>
      <c r="AA121" s="48">
        <v>19589.689999999999</v>
      </c>
      <c r="AB121" s="48">
        <v>2089.92</v>
      </c>
      <c r="AC121" s="46">
        <v>0</v>
      </c>
      <c r="AD121" s="49">
        <v>25000</v>
      </c>
      <c r="AE121" s="52"/>
      <c r="AF121" s="49">
        <v>55000</v>
      </c>
      <c r="AG121" s="52"/>
      <c r="AH121" s="52"/>
      <c r="AI121" s="52">
        <f t="shared" si="3"/>
        <v>101679.61</v>
      </c>
      <c r="AJ121" s="48">
        <v>877.78</v>
      </c>
      <c r="AK121" s="48">
        <v>146.30000000000001</v>
      </c>
      <c r="AL121" s="46">
        <v>0</v>
      </c>
      <c r="AM121" s="49">
        <v>1000</v>
      </c>
      <c r="AN121" s="48">
        <v>2024.08</v>
      </c>
      <c r="AO121" s="48">
        <v>2024.08</v>
      </c>
      <c r="AP121" s="48">
        <v>7.31</v>
      </c>
      <c r="AQ121" s="48">
        <v>182.87</v>
      </c>
    </row>
    <row r="122" spans="21:43" x14ac:dyDescent="0.35">
      <c r="U122" s="51">
        <v>50</v>
      </c>
      <c r="V122" s="51">
        <v>0.05</v>
      </c>
      <c r="W122" s="54"/>
      <c r="X122" s="54">
        <f t="shared" si="4"/>
        <v>0</v>
      </c>
      <c r="Y122" s="55"/>
      <c r="Z122" s="55">
        <f t="shared" si="5"/>
        <v>0</v>
      </c>
      <c r="AA122" s="48">
        <v>19589.689999999999</v>
      </c>
      <c r="AB122" s="48">
        <v>2089.92</v>
      </c>
      <c r="AC122" s="46">
        <v>0</v>
      </c>
      <c r="AD122" s="49">
        <v>25000</v>
      </c>
      <c r="AE122" s="52"/>
      <c r="AF122" s="49">
        <v>55000</v>
      </c>
      <c r="AG122" s="52"/>
      <c r="AH122" s="52"/>
      <c r="AI122" s="52">
        <f t="shared" si="3"/>
        <v>101679.61</v>
      </c>
      <c r="AJ122" s="48">
        <v>877.78</v>
      </c>
      <c r="AK122" s="48">
        <v>146.30000000000001</v>
      </c>
      <c r="AL122" s="46">
        <v>0</v>
      </c>
      <c r="AM122" s="49">
        <v>1000</v>
      </c>
      <c r="AN122" s="48">
        <v>2024.08</v>
      </c>
      <c r="AO122" s="48">
        <v>2024.08</v>
      </c>
      <c r="AP122" s="48">
        <v>7.31</v>
      </c>
      <c r="AQ122" s="48">
        <v>182.87</v>
      </c>
    </row>
    <row r="123" spans="21:43" x14ac:dyDescent="0.35">
      <c r="U123" s="51">
        <v>50</v>
      </c>
      <c r="V123" s="51">
        <v>0.1</v>
      </c>
      <c r="W123" s="54"/>
      <c r="X123" s="54">
        <f t="shared" si="4"/>
        <v>0</v>
      </c>
      <c r="Y123" s="55"/>
      <c r="Z123" s="55">
        <f t="shared" si="5"/>
        <v>0</v>
      </c>
      <c r="AA123" s="48">
        <v>19589.689999999999</v>
      </c>
      <c r="AB123" s="48">
        <v>2089.92</v>
      </c>
      <c r="AC123" s="46">
        <v>0</v>
      </c>
      <c r="AD123" s="49">
        <v>25000</v>
      </c>
      <c r="AE123" s="52"/>
      <c r="AF123" s="49">
        <v>55000</v>
      </c>
      <c r="AG123" s="52"/>
      <c r="AH123" s="52"/>
      <c r="AI123" s="52">
        <f t="shared" si="3"/>
        <v>101679.61</v>
      </c>
      <c r="AJ123" s="48">
        <v>877.78</v>
      </c>
      <c r="AK123" s="48">
        <v>146.30000000000001</v>
      </c>
      <c r="AL123" s="46">
        <v>0</v>
      </c>
      <c r="AM123" s="49">
        <v>1000</v>
      </c>
      <c r="AN123" s="48">
        <v>2024.08</v>
      </c>
      <c r="AO123" s="48">
        <v>2024.08</v>
      </c>
      <c r="AP123" s="48">
        <v>7.31</v>
      </c>
      <c r="AQ123" s="48">
        <v>182.87</v>
      </c>
    </row>
    <row r="124" spans="21:43" x14ac:dyDescent="0.35">
      <c r="U124" s="51">
        <v>50</v>
      </c>
      <c r="V124" s="51">
        <v>0.2</v>
      </c>
      <c r="W124" s="54"/>
      <c r="X124" s="54">
        <f t="shared" si="4"/>
        <v>0</v>
      </c>
      <c r="Y124" s="55"/>
      <c r="Z124" s="55">
        <f t="shared" si="5"/>
        <v>0</v>
      </c>
      <c r="AA124" s="48">
        <v>19589.689999999999</v>
      </c>
      <c r="AB124" s="48">
        <v>2089.92</v>
      </c>
      <c r="AC124" s="46">
        <v>0</v>
      </c>
      <c r="AD124" s="49">
        <v>25000</v>
      </c>
      <c r="AE124" s="52"/>
      <c r="AF124" s="49">
        <v>55000</v>
      </c>
      <c r="AG124" s="52"/>
      <c r="AH124" s="52"/>
      <c r="AI124" s="52">
        <f t="shared" si="3"/>
        <v>101679.61</v>
      </c>
      <c r="AJ124" s="48">
        <v>877.78</v>
      </c>
      <c r="AK124" s="48">
        <v>146.30000000000001</v>
      </c>
      <c r="AL124" s="46">
        <v>0</v>
      </c>
      <c r="AM124" s="49">
        <v>1000</v>
      </c>
      <c r="AN124" s="48">
        <v>2024.08</v>
      </c>
      <c r="AO124" s="48">
        <v>2024.08</v>
      </c>
      <c r="AP124" s="48">
        <v>7.31</v>
      </c>
      <c r="AQ124" s="48">
        <v>182.87</v>
      </c>
    </row>
    <row r="125" spans="21:43" x14ac:dyDescent="0.35">
      <c r="U125" s="51">
        <v>50</v>
      </c>
      <c r="V125" s="51">
        <v>0.5</v>
      </c>
      <c r="W125" s="54"/>
      <c r="X125" s="54">
        <f t="shared" si="4"/>
        <v>0</v>
      </c>
      <c r="Y125" s="55"/>
      <c r="Z125" s="55">
        <f t="shared" si="5"/>
        <v>0</v>
      </c>
      <c r="AA125" s="48">
        <v>19589.689999999999</v>
      </c>
      <c r="AB125" s="48">
        <v>2089.92</v>
      </c>
      <c r="AC125" s="46">
        <v>0</v>
      </c>
      <c r="AD125" s="49">
        <v>25000</v>
      </c>
      <c r="AE125" s="52"/>
      <c r="AF125" s="49">
        <v>55000</v>
      </c>
      <c r="AG125" s="52"/>
      <c r="AH125" s="52"/>
      <c r="AI125" s="52">
        <f t="shared" si="3"/>
        <v>101679.61</v>
      </c>
      <c r="AJ125" s="48">
        <v>877.78</v>
      </c>
      <c r="AK125" s="48">
        <v>146.30000000000001</v>
      </c>
      <c r="AL125" s="46">
        <v>0</v>
      </c>
      <c r="AM125" s="49">
        <v>1000</v>
      </c>
      <c r="AN125" s="48">
        <v>2024.08</v>
      </c>
      <c r="AO125" s="48">
        <v>2024.08</v>
      </c>
      <c r="AP125" s="48">
        <v>7.31</v>
      </c>
      <c r="AQ125" s="48">
        <v>182.87</v>
      </c>
    </row>
    <row r="126" spans="21:43" x14ac:dyDescent="0.35">
      <c r="U126" s="51">
        <v>50</v>
      </c>
      <c r="V126" s="51">
        <v>1</v>
      </c>
      <c r="W126" s="54"/>
      <c r="X126" s="54">
        <f t="shared" si="4"/>
        <v>0</v>
      </c>
      <c r="Y126" s="55"/>
      <c r="Z126" s="55">
        <f t="shared" si="5"/>
        <v>0</v>
      </c>
      <c r="AA126" s="48">
        <v>19589.689999999999</v>
      </c>
      <c r="AB126" s="48">
        <v>2089.92</v>
      </c>
      <c r="AC126" s="46">
        <v>0</v>
      </c>
      <c r="AD126" s="49">
        <v>25000</v>
      </c>
      <c r="AE126" s="52"/>
      <c r="AF126" s="49">
        <v>55000</v>
      </c>
      <c r="AG126" s="52"/>
      <c r="AH126" s="52"/>
      <c r="AI126" s="52">
        <f t="shared" si="3"/>
        <v>101679.61</v>
      </c>
      <c r="AJ126" s="48">
        <v>877.78</v>
      </c>
      <c r="AK126" s="48">
        <v>146.30000000000001</v>
      </c>
      <c r="AL126" s="46">
        <v>0</v>
      </c>
      <c r="AM126" s="49">
        <v>1000</v>
      </c>
      <c r="AN126" s="48">
        <v>2024.08</v>
      </c>
      <c r="AO126" s="48">
        <v>2024.08</v>
      </c>
      <c r="AP126" s="48">
        <v>7.31</v>
      </c>
      <c r="AQ126" s="48">
        <v>182.87</v>
      </c>
    </row>
    <row r="127" spans="21:43" x14ac:dyDescent="0.35">
      <c r="U127" s="51">
        <v>50</v>
      </c>
      <c r="V127" s="51">
        <v>2</v>
      </c>
      <c r="W127" s="54"/>
      <c r="X127" s="54">
        <f t="shared" si="4"/>
        <v>0</v>
      </c>
      <c r="Y127" s="55"/>
      <c r="Z127" s="55">
        <f t="shared" si="5"/>
        <v>0</v>
      </c>
      <c r="AA127" s="48">
        <v>19589.689999999999</v>
      </c>
      <c r="AB127" s="48">
        <v>2089.92</v>
      </c>
      <c r="AC127" s="46">
        <v>0</v>
      </c>
      <c r="AD127" s="49">
        <v>25000</v>
      </c>
      <c r="AE127" s="52"/>
      <c r="AF127" s="49">
        <v>55000</v>
      </c>
      <c r="AG127" s="52"/>
      <c r="AH127" s="52"/>
      <c r="AI127" s="52">
        <f t="shared" si="3"/>
        <v>101679.61</v>
      </c>
      <c r="AJ127" s="48">
        <v>877.78</v>
      </c>
      <c r="AK127" s="48">
        <v>146.30000000000001</v>
      </c>
      <c r="AL127" s="46">
        <v>0</v>
      </c>
      <c r="AM127" s="49">
        <v>1000</v>
      </c>
      <c r="AN127" s="48">
        <v>2024.08</v>
      </c>
      <c r="AO127" s="48">
        <v>2024.08</v>
      </c>
      <c r="AP127" s="48">
        <v>7.31</v>
      </c>
      <c r="AQ127" s="48">
        <v>182.87</v>
      </c>
    </row>
    <row r="128" spans="21:43" x14ac:dyDescent="0.35">
      <c r="U128" s="51">
        <v>50</v>
      </c>
      <c r="V128" s="51">
        <v>5</v>
      </c>
      <c r="W128" s="54"/>
      <c r="X128" s="54">
        <f t="shared" si="4"/>
        <v>0</v>
      </c>
      <c r="Y128" s="55"/>
      <c r="Z128" s="55">
        <f t="shared" si="5"/>
        <v>0</v>
      </c>
      <c r="AA128" s="48">
        <v>19589.689999999999</v>
      </c>
      <c r="AB128" s="48">
        <v>2089.92</v>
      </c>
      <c r="AC128" s="46">
        <v>0</v>
      </c>
      <c r="AD128" s="49">
        <v>25000</v>
      </c>
      <c r="AE128" s="52"/>
      <c r="AF128" s="49">
        <v>55000</v>
      </c>
      <c r="AG128" s="52"/>
      <c r="AH128" s="52"/>
      <c r="AI128" s="52">
        <f t="shared" si="3"/>
        <v>101679.61</v>
      </c>
      <c r="AJ128" s="48">
        <v>877.78</v>
      </c>
      <c r="AK128" s="48">
        <v>146.30000000000001</v>
      </c>
      <c r="AL128" s="46">
        <v>0</v>
      </c>
      <c r="AM128" s="49">
        <v>1000</v>
      </c>
      <c r="AN128" s="48">
        <v>2024.08</v>
      </c>
      <c r="AO128" s="48">
        <v>2024.08</v>
      </c>
      <c r="AP128" s="48">
        <v>7.31</v>
      </c>
      <c r="AQ128" s="48">
        <v>182.87</v>
      </c>
    </row>
    <row r="129" spans="21:43" x14ac:dyDescent="0.35">
      <c r="U129" s="51">
        <v>50</v>
      </c>
      <c r="V129" s="51">
        <v>10</v>
      </c>
      <c r="W129" s="54"/>
      <c r="X129" s="54">
        <f t="shared" si="4"/>
        <v>0</v>
      </c>
      <c r="Y129" s="55"/>
      <c r="Z129" s="55">
        <f t="shared" si="5"/>
        <v>0</v>
      </c>
      <c r="AA129" s="48">
        <v>19589.689999999999</v>
      </c>
      <c r="AB129" s="48">
        <v>2089.92</v>
      </c>
      <c r="AC129" s="46">
        <v>0</v>
      </c>
      <c r="AD129" s="49">
        <v>25000</v>
      </c>
      <c r="AE129" s="52"/>
      <c r="AF129" s="49">
        <v>55000</v>
      </c>
      <c r="AG129" s="52"/>
      <c r="AH129" s="52"/>
      <c r="AI129" s="52">
        <f t="shared" si="3"/>
        <v>101679.61</v>
      </c>
      <c r="AJ129" s="48">
        <v>877.78</v>
      </c>
      <c r="AK129" s="48">
        <v>146.30000000000001</v>
      </c>
      <c r="AL129" s="46">
        <v>0</v>
      </c>
      <c r="AM129" s="49">
        <v>1000</v>
      </c>
      <c r="AN129" s="48">
        <v>2024.08</v>
      </c>
      <c r="AO129" s="48">
        <v>2024.08</v>
      </c>
      <c r="AP129" s="48">
        <v>7.31</v>
      </c>
      <c r="AQ129" s="48">
        <v>182.87</v>
      </c>
    </row>
    <row r="130" spans="21:43" x14ac:dyDescent="0.35">
      <c r="U130" s="51">
        <v>100</v>
      </c>
      <c r="V130" s="51">
        <v>5.0000000000000001E-3</v>
      </c>
      <c r="W130" s="54"/>
      <c r="X130" s="54">
        <f t="shared" si="4"/>
        <v>0</v>
      </c>
      <c r="Y130" s="55"/>
      <c r="Z130" s="55">
        <f t="shared" si="5"/>
        <v>0</v>
      </c>
      <c r="AA130" s="48">
        <v>19589.689999999999</v>
      </c>
      <c r="AB130" s="48">
        <v>2089.92</v>
      </c>
      <c r="AC130" s="46">
        <v>0</v>
      </c>
      <c r="AD130" s="49">
        <v>25000</v>
      </c>
      <c r="AE130" s="52"/>
      <c r="AF130" s="49">
        <v>55000</v>
      </c>
      <c r="AG130" s="52"/>
      <c r="AH130" s="52"/>
      <c r="AI130" s="52">
        <f t="shared" si="3"/>
        <v>101679.61</v>
      </c>
      <c r="AJ130" s="48">
        <v>877.78</v>
      </c>
      <c r="AK130" s="48">
        <v>146.30000000000001</v>
      </c>
      <c r="AL130" s="46">
        <v>0</v>
      </c>
      <c r="AM130" s="49">
        <v>1000</v>
      </c>
      <c r="AN130" s="48">
        <v>2024.08</v>
      </c>
      <c r="AO130" s="48">
        <v>2024.08</v>
      </c>
      <c r="AP130" s="48">
        <v>7.31</v>
      </c>
      <c r="AQ130" s="48">
        <v>182.87</v>
      </c>
    </row>
    <row r="131" spans="21:43" x14ac:dyDescent="0.35">
      <c r="U131" s="51">
        <v>100</v>
      </c>
      <c r="V131" s="51">
        <v>8.0000000000000002E-3</v>
      </c>
      <c r="W131" s="54"/>
      <c r="X131" s="54">
        <f t="shared" si="4"/>
        <v>0</v>
      </c>
      <c r="Y131" s="55"/>
      <c r="Z131" s="55">
        <f t="shared" si="5"/>
        <v>0</v>
      </c>
      <c r="AA131" s="48">
        <v>19589.689999999999</v>
      </c>
      <c r="AB131" s="48">
        <v>2089.92</v>
      </c>
      <c r="AC131" s="46">
        <v>0</v>
      </c>
      <c r="AD131" s="49">
        <v>25000</v>
      </c>
      <c r="AE131" s="52"/>
      <c r="AF131" s="49">
        <v>55000</v>
      </c>
      <c r="AG131" s="52"/>
      <c r="AH131" s="52"/>
      <c r="AI131" s="52">
        <f t="shared" si="3"/>
        <v>101679.61</v>
      </c>
      <c r="AJ131" s="48">
        <v>877.78</v>
      </c>
      <c r="AK131" s="48">
        <v>146.30000000000001</v>
      </c>
      <c r="AL131" s="46">
        <v>0</v>
      </c>
      <c r="AM131" s="49">
        <v>1000</v>
      </c>
      <c r="AN131" s="48">
        <v>2024.08</v>
      </c>
      <c r="AO131" s="48">
        <v>2024.08</v>
      </c>
      <c r="AP131" s="48">
        <v>7.31</v>
      </c>
      <c r="AQ131" s="48">
        <v>182.87</v>
      </c>
    </row>
    <row r="132" spans="21:43" x14ac:dyDescent="0.35">
      <c r="U132" s="51">
        <v>100</v>
      </c>
      <c r="V132" s="51">
        <v>0.01</v>
      </c>
      <c r="W132" s="54"/>
      <c r="X132" s="54">
        <f t="shared" si="4"/>
        <v>0</v>
      </c>
      <c r="Y132" s="55"/>
      <c r="Z132" s="55">
        <f t="shared" si="5"/>
        <v>0</v>
      </c>
      <c r="AA132" s="48">
        <v>19589.689999999999</v>
      </c>
      <c r="AB132" s="48">
        <v>2089.92</v>
      </c>
      <c r="AC132" s="46">
        <v>0</v>
      </c>
      <c r="AD132" s="49">
        <v>25000</v>
      </c>
      <c r="AE132" s="52"/>
      <c r="AF132" s="49">
        <v>55000</v>
      </c>
      <c r="AG132" s="52"/>
      <c r="AH132" s="52"/>
      <c r="AI132" s="52">
        <f t="shared" si="3"/>
        <v>101679.61</v>
      </c>
      <c r="AJ132" s="48">
        <v>877.78</v>
      </c>
      <c r="AK132" s="48">
        <v>146.30000000000001</v>
      </c>
      <c r="AL132" s="46">
        <v>0</v>
      </c>
      <c r="AM132" s="49">
        <v>1000</v>
      </c>
      <c r="AN132" s="48">
        <v>2024.08</v>
      </c>
      <c r="AO132" s="48">
        <v>2024.08</v>
      </c>
      <c r="AP132" s="48">
        <v>7.31</v>
      </c>
      <c r="AQ132" s="48">
        <v>182.87</v>
      </c>
    </row>
    <row r="133" spans="21:43" x14ac:dyDescent="0.35">
      <c r="U133" s="51">
        <v>100</v>
      </c>
      <c r="V133" s="51">
        <v>0.02</v>
      </c>
      <c r="W133" s="54"/>
      <c r="X133" s="54">
        <f t="shared" si="4"/>
        <v>0</v>
      </c>
      <c r="Y133" s="55"/>
      <c r="Z133" s="55">
        <f t="shared" si="5"/>
        <v>0</v>
      </c>
      <c r="AA133" s="48">
        <v>19589.689999999999</v>
      </c>
      <c r="AB133" s="48">
        <v>2089.92</v>
      </c>
      <c r="AC133" s="46">
        <v>0</v>
      </c>
      <c r="AD133" s="49">
        <v>25000</v>
      </c>
      <c r="AE133" s="52"/>
      <c r="AF133" s="49">
        <v>55000</v>
      </c>
      <c r="AG133" s="52"/>
      <c r="AH133" s="52"/>
      <c r="AI133" s="52">
        <f t="shared" si="3"/>
        <v>101679.61</v>
      </c>
      <c r="AJ133" s="48">
        <v>877.78</v>
      </c>
      <c r="AK133" s="48">
        <v>146.30000000000001</v>
      </c>
      <c r="AL133" s="46">
        <v>0</v>
      </c>
      <c r="AM133" s="49">
        <v>1000</v>
      </c>
      <c r="AN133" s="48">
        <v>2024.08</v>
      </c>
      <c r="AO133" s="48">
        <v>2024.08</v>
      </c>
      <c r="AP133" s="48">
        <v>7.31</v>
      </c>
      <c r="AQ133" s="48">
        <v>182.87</v>
      </c>
    </row>
    <row r="134" spans="21:43" x14ac:dyDescent="0.35">
      <c r="U134" s="51">
        <v>100</v>
      </c>
      <c r="V134" s="51">
        <v>0.05</v>
      </c>
      <c r="W134" s="54"/>
      <c r="X134" s="54">
        <f t="shared" si="4"/>
        <v>0</v>
      </c>
      <c r="Y134" s="55"/>
      <c r="Z134" s="55">
        <f t="shared" si="5"/>
        <v>0</v>
      </c>
      <c r="AA134" s="48">
        <v>19589.689999999999</v>
      </c>
      <c r="AB134" s="48">
        <v>2089.92</v>
      </c>
      <c r="AC134" s="46">
        <v>0</v>
      </c>
      <c r="AD134" s="49">
        <v>25000</v>
      </c>
      <c r="AE134" s="52"/>
      <c r="AF134" s="49">
        <v>55000</v>
      </c>
      <c r="AG134" s="52"/>
      <c r="AH134" s="52"/>
      <c r="AI134" s="52">
        <f t="shared" si="3"/>
        <v>101679.61</v>
      </c>
      <c r="AJ134" s="48">
        <v>877.78</v>
      </c>
      <c r="AK134" s="48">
        <v>146.30000000000001</v>
      </c>
      <c r="AL134" s="46">
        <v>0</v>
      </c>
      <c r="AM134" s="49">
        <v>1000</v>
      </c>
      <c r="AN134" s="48">
        <v>2024.08</v>
      </c>
      <c r="AO134" s="48">
        <v>2024.08</v>
      </c>
      <c r="AP134" s="48">
        <v>7.31</v>
      </c>
      <c r="AQ134" s="48">
        <v>182.87</v>
      </c>
    </row>
    <row r="135" spans="21:43" x14ac:dyDescent="0.35">
      <c r="U135" s="51">
        <v>100</v>
      </c>
      <c r="V135" s="51">
        <v>0.1</v>
      </c>
      <c r="W135" s="54"/>
      <c r="X135" s="54">
        <f>W135/0.3048</f>
        <v>0</v>
      </c>
      <c r="Y135" s="55"/>
      <c r="Z135" s="55">
        <f t="shared" si="5"/>
        <v>0</v>
      </c>
      <c r="AA135" s="48">
        <v>19589.689999999999</v>
      </c>
      <c r="AB135" s="48">
        <v>2089.92</v>
      </c>
      <c r="AC135" s="46">
        <v>0</v>
      </c>
      <c r="AD135" s="49">
        <v>25000</v>
      </c>
      <c r="AE135" s="52"/>
      <c r="AF135" s="49">
        <v>55000</v>
      </c>
      <c r="AG135" s="52"/>
      <c r="AH135" s="52"/>
      <c r="AI135" s="52">
        <f t="shared" si="3"/>
        <v>101679.61</v>
      </c>
      <c r="AJ135" s="48">
        <v>877.78</v>
      </c>
      <c r="AK135" s="48">
        <v>146.30000000000001</v>
      </c>
      <c r="AL135" s="46">
        <v>0</v>
      </c>
      <c r="AM135" s="49">
        <v>1000</v>
      </c>
      <c r="AN135" s="48">
        <v>2024.08</v>
      </c>
      <c r="AO135" s="48">
        <v>2024.08</v>
      </c>
      <c r="AP135" s="48">
        <v>7.31</v>
      </c>
      <c r="AQ135" s="48">
        <v>182.87</v>
      </c>
    </row>
    <row r="136" spans="21:43" x14ac:dyDescent="0.35">
      <c r="U136" s="51">
        <v>100</v>
      </c>
      <c r="V136" s="51">
        <v>0.2</v>
      </c>
      <c r="W136" s="54"/>
      <c r="X136" s="54">
        <f>W136/0.3048</f>
        <v>0</v>
      </c>
      <c r="Y136" s="55"/>
      <c r="Z136" s="55">
        <f t="shared" si="5"/>
        <v>0</v>
      </c>
      <c r="AA136" s="48">
        <v>19589.689999999999</v>
      </c>
      <c r="AB136" s="48">
        <v>2089.92</v>
      </c>
      <c r="AC136" s="46">
        <v>0</v>
      </c>
      <c r="AD136" s="49">
        <v>25000</v>
      </c>
      <c r="AE136" s="52"/>
      <c r="AF136" s="49">
        <v>55000</v>
      </c>
      <c r="AG136" s="52"/>
      <c r="AH136" s="52"/>
      <c r="AI136" s="52">
        <f t="shared" si="3"/>
        <v>101679.61</v>
      </c>
      <c r="AJ136" s="48">
        <v>877.78</v>
      </c>
      <c r="AK136" s="48">
        <v>146.30000000000001</v>
      </c>
      <c r="AL136" s="46">
        <v>0</v>
      </c>
      <c r="AM136" s="49">
        <v>1000</v>
      </c>
      <c r="AN136" s="48">
        <v>2024.08</v>
      </c>
      <c r="AO136" s="48">
        <v>2024.08</v>
      </c>
      <c r="AP136" s="48">
        <v>7.31</v>
      </c>
      <c r="AQ136" s="48">
        <v>182.87</v>
      </c>
    </row>
    <row r="137" spans="21:43" x14ac:dyDescent="0.35">
      <c r="U137" s="51">
        <v>100</v>
      </c>
      <c r="V137" s="51">
        <v>0.5</v>
      </c>
      <c r="W137" s="54"/>
      <c r="X137" s="54">
        <f t="shared" si="4"/>
        <v>0</v>
      </c>
      <c r="Y137" s="55"/>
      <c r="Z137" s="55">
        <f t="shared" si="5"/>
        <v>0</v>
      </c>
      <c r="AA137" s="48">
        <v>19589.689999999999</v>
      </c>
      <c r="AB137" s="48">
        <v>2089.92</v>
      </c>
      <c r="AC137" s="46">
        <v>0</v>
      </c>
      <c r="AD137" s="49">
        <v>25000</v>
      </c>
      <c r="AE137" s="52"/>
      <c r="AF137" s="49">
        <v>55000</v>
      </c>
      <c r="AG137" s="52"/>
      <c r="AH137" s="52"/>
      <c r="AI137" s="52">
        <f t="shared" si="3"/>
        <v>101679.61</v>
      </c>
      <c r="AJ137" s="48">
        <v>877.78</v>
      </c>
      <c r="AK137" s="48">
        <v>146.30000000000001</v>
      </c>
      <c r="AL137" s="46">
        <v>0</v>
      </c>
      <c r="AM137" s="49">
        <v>1000</v>
      </c>
      <c r="AN137" s="48">
        <v>2024.08</v>
      </c>
      <c r="AO137" s="48">
        <v>2024.08</v>
      </c>
      <c r="AP137" s="48">
        <v>7.31</v>
      </c>
      <c r="AQ137" s="48">
        <v>182.87</v>
      </c>
    </row>
    <row r="138" spans="21:43" x14ac:dyDescent="0.35">
      <c r="U138" s="51">
        <v>100</v>
      </c>
      <c r="V138" s="51">
        <v>1</v>
      </c>
      <c r="W138" s="54"/>
      <c r="X138" s="54">
        <f t="shared" si="4"/>
        <v>0</v>
      </c>
      <c r="Y138" s="55"/>
      <c r="Z138" s="55">
        <f t="shared" si="5"/>
        <v>0</v>
      </c>
      <c r="AA138" s="48">
        <v>19589.689999999999</v>
      </c>
      <c r="AB138" s="48">
        <v>2089.92</v>
      </c>
      <c r="AC138" s="46">
        <v>0</v>
      </c>
      <c r="AD138" s="49">
        <v>25000</v>
      </c>
      <c r="AE138" s="52"/>
      <c r="AF138" s="49">
        <v>55000</v>
      </c>
      <c r="AG138" s="52"/>
      <c r="AH138" s="52"/>
      <c r="AI138" s="52">
        <f t="shared" si="3"/>
        <v>101679.61</v>
      </c>
      <c r="AJ138" s="48">
        <v>877.78</v>
      </c>
      <c r="AK138" s="48">
        <v>146.30000000000001</v>
      </c>
      <c r="AL138" s="46">
        <v>0</v>
      </c>
      <c r="AM138" s="49">
        <v>1000</v>
      </c>
      <c r="AN138" s="48">
        <v>2024.08</v>
      </c>
      <c r="AO138" s="48">
        <v>2024.08</v>
      </c>
      <c r="AP138" s="48">
        <v>7.31</v>
      </c>
      <c r="AQ138" s="48">
        <v>182.87</v>
      </c>
    </row>
    <row r="139" spans="21:43" x14ac:dyDescent="0.35">
      <c r="U139" s="51">
        <v>100</v>
      </c>
      <c r="V139" s="51">
        <v>2</v>
      </c>
      <c r="W139" s="54"/>
      <c r="X139" s="54">
        <f t="shared" si="4"/>
        <v>0</v>
      </c>
      <c r="Y139" s="55"/>
      <c r="Z139" s="55">
        <f t="shared" si="5"/>
        <v>0</v>
      </c>
      <c r="AA139" s="48">
        <v>19589.689999999999</v>
      </c>
      <c r="AB139" s="48">
        <v>2089.92</v>
      </c>
      <c r="AC139" s="46">
        <v>0</v>
      </c>
      <c r="AD139" s="49">
        <v>25000</v>
      </c>
      <c r="AE139" s="52"/>
      <c r="AF139" s="49">
        <v>55000</v>
      </c>
      <c r="AG139" s="52"/>
      <c r="AH139" s="52"/>
      <c r="AI139" s="52">
        <f t="shared" si="3"/>
        <v>101679.61</v>
      </c>
      <c r="AJ139" s="48">
        <v>877.78</v>
      </c>
      <c r="AK139" s="48">
        <v>146.30000000000001</v>
      </c>
      <c r="AL139" s="46">
        <v>0</v>
      </c>
      <c r="AM139" s="49">
        <v>1000</v>
      </c>
      <c r="AN139" s="48">
        <v>2024.08</v>
      </c>
      <c r="AO139" s="48">
        <v>2024.08</v>
      </c>
      <c r="AP139" s="48">
        <v>7.31</v>
      </c>
      <c r="AQ139" s="48">
        <v>182.87</v>
      </c>
    </row>
    <row r="140" spans="21:43" x14ac:dyDescent="0.35">
      <c r="U140" s="51">
        <v>100</v>
      </c>
      <c r="V140" s="51">
        <v>5</v>
      </c>
      <c r="W140" s="54"/>
      <c r="X140" s="54">
        <f t="shared" si="4"/>
        <v>0</v>
      </c>
      <c r="Y140" s="55"/>
      <c r="Z140" s="55">
        <f t="shared" si="5"/>
        <v>0</v>
      </c>
      <c r="AA140" s="48">
        <v>19589.689999999999</v>
      </c>
      <c r="AB140" s="48">
        <v>2089.92</v>
      </c>
      <c r="AC140" s="46">
        <v>0</v>
      </c>
      <c r="AD140" s="49">
        <v>25000</v>
      </c>
      <c r="AE140" s="52"/>
      <c r="AF140" s="49">
        <v>55000</v>
      </c>
      <c r="AG140" s="52"/>
      <c r="AH140" s="52"/>
      <c r="AI140" s="52">
        <f t="shared" si="3"/>
        <v>101679.61</v>
      </c>
      <c r="AJ140" s="48">
        <v>877.78</v>
      </c>
      <c r="AK140" s="48">
        <v>146.30000000000001</v>
      </c>
      <c r="AL140" s="46">
        <v>0</v>
      </c>
      <c r="AM140" s="49">
        <v>1000</v>
      </c>
      <c r="AN140" s="48">
        <v>2024.08</v>
      </c>
      <c r="AO140" s="48">
        <v>2024.08</v>
      </c>
      <c r="AP140" s="48">
        <v>7.31</v>
      </c>
      <c r="AQ140" s="48">
        <v>182.87</v>
      </c>
    </row>
    <row r="141" spans="21:43" x14ac:dyDescent="0.35">
      <c r="U141" s="51">
        <v>100</v>
      </c>
      <c r="V141" s="51">
        <v>10</v>
      </c>
      <c r="W141" s="54"/>
      <c r="X141" s="54">
        <f t="shared" si="4"/>
        <v>0</v>
      </c>
      <c r="Y141" s="55"/>
      <c r="Z141" s="55">
        <f t="shared" si="5"/>
        <v>0</v>
      </c>
      <c r="AA141" s="48">
        <v>19589.689999999999</v>
      </c>
      <c r="AB141" s="48">
        <v>2089.92</v>
      </c>
      <c r="AC141" s="46">
        <v>0</v>
      </c>
      <c r="AD141" s="49">
        <v>25000</v>
      </c>
      <c r="AE141" s="52"/>
      <c r="AF141" s="49">
        <v>55000</v>
      </c>
      <c r="AG141" s="52"/>
      <c r="AH141" s="52"/>
      <c r="AI141" s="52">
        <f t="shared" si="3"/>
        <v>101679.61</v>
      </c>
      <c r="AJ141" s="48">
        <v>877.78</v>
      </c>
      <c r="AK141" s="48">
        <v>146.30000000000001</v>
      </c>
      <c r="AL141" s="46">
        <v>0</v>
      </c>
      <c r="AM141" s="49">
        <v>1000</v>
      </c>
      <c r="AN141" s="48">
        <v>2024.08</v>
      </c>
      <c r="AO141" s="48">
        <v>2024.08</v>
      </c>
      <c r="AP141" s="48">
        <v>7.31</v>
      </c>
      <c r="AQ141" s="48">
        <v>182.87</v>
      </c>
    </row>
    <row r="142" spans="21:43" x14ac:dyDescent="0.35">
      <c r="U142" s="51">
        <v>200</v>
      </c>
      <c r="V142" s="51">
        <v>5.0000000000000001E-3</v>
      </c>
      <c r="W142" s="54"/>
      <c r="X142" s="54">
        <f t="shared" si="4"/>
        <v>0</v>
      </c>
      <c r="Y142" s="55"/>
      <c r="Z142" s="55">
        <f t="shared" si="5"/>
        <v>0</v>
      </c>
      <c r="AA142" s="48">
        <v>19589.689999999999</v>
      </c>
      <c r="AB142" s="48">
        <v>2089.92</v>
      </c>
      <c r="AC142" s="46">
        <v>0</v>
      </c>
      <c r="AD142" s="49">
        <v>25000</v>
      </c>
      <c r="AE142" s="52"/>
      <c r="AF142" s="49">
        <v>55000</v>
      </c>
      <c r="AG142" s="52"/>
      <c r="AH142" s="52"/>
      <c r="AI142" s="52">
        <f t="shared" si="3"/>
        <v>101679.61</v>
      </c>
      <c r="AJ142" s="48">
        <v>877.78</v>
      </c>
      <c r="AK142" s="48">
        <v>146.30000000000001</v>
      </c>
      <c r="AL142" s="46">
        <v>0</v>
      </c>
      <c r="AM142" s="49">
        <v>1000</v>
      </c>
      <c r="AN142" s="48">
        <v>2024.08</v>
      </c>
      <c r="AO142" s="48">
        <v>2024.08</v>
      </c>
      <c r="AP142" s="48">
        <v>7.31</v>
      </c>
      <c r="AQ142" s="48">
        <v>182.87</v>
      </c>
    </row>
    <row r="143" spans="21:43" x14ac:dyDescent="0.35">
      <c r="U143" s="51">
        <v>200</v>
      </c>
      <c r="V143" s="51">
        <v>8.0000000000000002E-3</v>
      </c>
      <c r="W143" s="54"/>
      <c r="X143" s="54">
        <f t="shared" si="4"/>
        <v>0</v>
      </c>
      <c r="Y143" s="55"/>
      <c r="Z143" s="55">
        <f t="shared" si="5"/>
        <v>0</v>
      </c>
      <c r="AA143" s="48">
        <v>19589.689999999999</v>
      </c>
      <c r="AB143" s="48">
        <v>2089.92</v>
      </c>
      <c r="AC143" s="46">
        <v>0</v>
      </c>
      <c r="AD143" s="49">
        <v>25000</v>
      </c>
      <c r="AE143" s="52"/>
      <c r="AF143" s="49">
        <v>55000</v>
      </c>
      <c r="AG143" s="52"/>
      <c r="AH143" s="52"/>
      <c r="AI143" s="52">
        <f t="shared" si="3"/>
        <v>101679.61</v>
      </c>
      <c r="AJ143" s="48">
        <v>877.78</v>
      </c>
      <c r="AK143" s="48">
        <v>146.30000000000001</v>
      </c>
      <c r="AL143" s="46">
        <v>0</v>
      </c>
      <c r="AM143" s="49">
        <v>1000</v>
      </c>
      <c r="AN143" s="48">
        <v>2024.08</v>
      </c>
      <c r="AO143" s="48">
        <v>2024.08</v>
      </c>
      <c r="AP143" s="48">
        <v>7.31</v>
      </c>
      <c r="AQ143" s="48">
        <v>182.87</v>
      </c>
    </row>
    <row r="144" spans="21:43" x14ac:dyDescent="0.35">
      <c r="U144" s="51">
        <v>200</v>
      </c>
      <c r="V144" s="51">
        <v>0.01</v>
      </c>
      <c r="W144" s="54"/>
      <c r="X144" s="54">
        <f t="shared" si="4"/>
        <v>0</v>
      </c>
      <c r="Y144" s="55"/>
      <c r="Z144" s="55">
        <f t="shared" si="5"/>
        <v>0</v>
      </c>
      <c r="AA144" s="48">
        <v>19589.689999999999</v>
      </c>
      <c r="AB144" s="48">
        <v>2089.92</v>
      </c>
      <c r="AC144" s="46">
        <v>0</v>
      </c>
      <c r="AD144" s="49">
        <v>25000</v>
      </c>
      <c r="AE144" s="52"/>
      <c r="AF144" s="49">
        <v>55000</v>
      </c>
      <c r="AG144" s="52"/>
      <c r="AH144" s="52"/>
      <c r="AI144" s="52">
        <f t="shared" si="3"/>
        <v>101679.61</v>
      </c>
      <c r="AJ144" s="48">
        <v>877.78</v>
      </c>
      <c r="AK144" s="48">
        <v>146.30000000000001</v>
      </c>
      <c r="AL144" s="46">
        <v>0</v>
      </c>
      <c r="AM144" s="49">
        <v>1000</v>
      </c>
      <c r="AN144" s="48">
        <v>2024.08</v>
      </c>
      <c r="AO144" s="48">
        <v>2024.08</v>
      </c>
      <c r="AP144" s="48">
        <v>7.31</v>
      </c>
      <c r="AQ144" s="48">
        <v>182.87</v>
      </c>
    </row>
    <row r="145" spans="21:43" x14ac:dyDescent="0.35">
      <c r="U145" s="51">
        <v>200</v>
      </c>
      <c r="V145" s="51">
        <v>0.02</v>
      </c>
      <c r="W145" s="54"/>
      <c r="X145" s="54">
        <f t="shared" si="4"/>
        <v>0</v>
      </c>
      <c r="Y145" s="55"/>
      <c r="Z145" s="55">
        <f t="shared" si="5"/>
        <v>0</v>
      </c>
      <c r="AA145" s="48">
        <v>19589.689999999999</v>
      </c>
      <c r="AB145" s="48">
        <v>2089.92</v>
      </c>
      <c r="AC145" s="46">
        <v>0</v>
      </c>
      <c r="AD145" s="49">
        <v>25000</v>
      </c>
      <c r="AE145" s="52"/>
      <c r="AF145" s="49">
        <v>55000</v>
      </c>
      <c r="AG145" s="52"/>
      <c r="AH145" s="52"/>
      <c r="AI145" s="52">
        <f t="shared" si="3"/>
        <v>101679.61</v>
      </c>
      <c r="AJ145" s="48">
        <v>877.78</v>
      </c>
      <c r="AK145" s="48">
        <v>146.30000000000001</v>
      </c>
      <c r="AL145" s="46">
        <v>0</v>
      </c>
      <c r="AM145" s="49">
        <v>1000</v>
      </c>
      <c r="AN145" s="48">
        <v>2024.08</v>
      </c>
      <c r="AO145" s="48">
        <v>2024.08</v>
      </c>
      <c r="AP145" s="48">
        <v>7.31</v>
      </c>
      <c r="AQ145" s="48">
        <v>182.87</v>
      </c>
    </row>
    <row r="146" spans="21:43" x14ac:dyDescent="0.35">
      <c r="U146" s="51">
        <v>200</v>
      </c>
      <c r="V146" s="51">
        <v>0.05</v>
      </c>
      <c r="W146" s="54"/>
      <c r="X146" s="54">
        <f t="shared" si="4"/>
        <v>0</v>
      </c>
      <c r="Y146" s="55"/>
      <c r="Z146" s="55">
        <f t="shared" si="5"/>
        <v>0</v>
      </c>
      <c r="AA146" s="48">
        <v>19589.689999999999</v>
      </c>
      <c r="AB146" s="48">
        <v>2089.92</v>
      </c>
      <c r="AC146" s="46">
        <v>0</v>
      </c>
      <c r="AD146" s="49">
        <v>25000</v>
      </c>
      <c r="AE146" s="52"/>
      <c r="AF146" s="49">
        <v>55000</v>
      </c>
      <c r="AG146" s="52"/>
      <c r="AH146" s="52"/>
      <c r="AI146" s="52">
        <f t="shared" si="3"/>
        <v>101679.61</v>
      </c>
      <c r="AJ146" s="48">
        <v>877.78</v>
      </c>
      <c r="AK146" s="48">
        <v>146.30000000000001</v>
      </c>
      <c r="AL146" s="46">
        <v>0</v>
      </c>
      <c r="AM146" s="49">
        <v>1000</v>
      </c>
      <c r="AN146" s="48">
        <v>2024.08</v>
      </c>
      <c r="AO146" s="48">
        <v>2024.08</v>
      </c>
      <c r="AP146" s="48">
        <v>7.31</v>
      </c>
      <c r="AQ146" s="48">
        <v>182.87</v>
      </c>
    </row>
    <row r="147" spans="21:43" x14ac:dyDescent="0.35">
      <c r="U147" s="51">
        <v>200</v>
      </c>
      <c r="V147" s="51">
        <v>0.1</v>
      </c>
      <c r="W147" s="54"/>
      <c r="X147" s="54">
        <f t="shared" si="4"/>
        <v>0</v>
      </c>
      <c r="Y147" s="55"/>
      <c r="Z147" s="55">
        <f t="shared" si="5"/>
        <v>0</v>
      </c>
      <c r="AA147" s="48">
        <v>19589.689999999999</v>
      </c>
      <c r="AB147" s="48">
        <v>2089.92</v>
      </c>
      <c r="AC147" s="46">
        <v>0</v>
      </c>
      <c r="AD147" s="49">
        <v>25000</v>
      </c>
      <c r="AE147" s="52"/>
      <c r="AF147" s="49">
        <v>55000</v>
      </c>
      <c r="AG147" s="52"/>
      <c r="AH147" s="52"/>
      <c r="AI147" s="52">
        <f t="shared" si="3"/>
        <v>101679.61</v>
      </c>
      <c r="AJ147" s="48">
        <v>877.78</v>
      </c>
      <c r="AK147" s="48">
        <v>146.30000000000001</v>
      </c>
      <c r="AL147" s="46">
        <v>0</v>
      </c>
      <c r="AM147" s="49">
        <v>1000</v>
      </c>
      <c r="AN147" s="48">
        <v>2024.08</v>
      </c>
      <c r="AO147" s="48">
        <v>2024.08</v>
      </c>
      <c r="AP147" s="48">
        <v>7.31</v>
      </c>
      <c r="AQ147" s="48">
        <v>182.87</v>
      </c>
    </row>
    <row r="148" spans="21:43" x14ac:dyDescent="0.35">
      <c r="U148" s="51">
        <v>200</v>
      </c>
      <c r="V148" s="51">
        <v>0.2</v>
      </c>
      <c r="W148" s="54"/>
      <c r="X148" s="54">
        <f t="shared" si="4"/>
        <v>0</v>
      </c>
      <c r="Y148" s="55"/>
      <c r="Z148" s="55">
        <f t="shared" si="5"/>
        <v>0</v>
      </c>
      <c r="AA148" s="48">
        <v>19589.689999999999</v>
      </c>
      <c r="AB148" s="48">
        <v>2089.92</v>
      </c>
      <c r="AC148" s="46">
        <v>0</v>
      </c>
      <c r="AD148" s="49">
        <v>25000</v>
      </c>
      <c r="AE148" s="52"/>
      <c r="AF148" s="49">
        <v>55000</v>
      </c>
      <c r="AG148" s="52"/>
      <c r="AH148" s="52"/>
      <c r="AI148" s="52">
        <f t="shared" si="3"/>
        <v>101679.61</v>
      </c>
      <c r="AJ148" s="48">
        <v>877.78</v>
      </c>
      <c r="AK148" s="48">
        <v>146.30000000000001</v>
      </c>
      <c r="AL148" s="46">
        <v>0</v>
      </c>
      <c r="AM148" s="49">
        <v>1000</v>
      </c>
      <c r="AN148" s="48">
        <v>2024.08</v>
      </c>
      <c r="AO148" s="48">
        <v>2024.08</v>
      </c>
      <c r="AP148" s="48">
        <v>7.31</v>
      </c>
      <c r="AQ148" s="48">
        <v>182.87</v>
      </c>
    </row>
    <row r="149" spans="21:43" x14ac:dyDescent="0.35">
      <c r="U149" s="51">
        <v>200</v>
      </c>
      <c r="V149" s="51">
        <v>0.5</v>
      </c>
      <c r="W149" s="54"/>
      <c r="X149" s="54">
        <f t="shared" si="4"/>
        <v>0</v>
      </c>
      <c r="Y149" s="55"/>
      <c r="Z149" s="55">
        <f t="shared" si="5"/>
        <v>0</v>
      </c>
      <c r="AA149" s="48">
        <v>19589.689999999999</v>
      </c>
      <c r="AB149" s="48">
        <v>2089.92</v>
      </c>
      <c r="AC149" s="46">
        <v>0</v>
      </c>
      <c r="AD149" s="49">
        <v>25000</v>
      </c>
      <c r="AE149" s="52"/>
      <c r="AF149" s="49">
        <v>55000</v>
      </c>
      <c r="AG149" s="52"/>
      <c r="AH149" s="52"/>
      <c r="AI149" s="52">
        <f t="shared" si="3"/>
        <v>101679.61</v>
      </c>
      <c r="AJ149" s="48">
        <v>877.78</v>
      </c>
      <c r="AK149" s="48">
        <v>146.30000000000001</v>
      </c>
      <c r="AL149" s="46">
        <v>0</v>
      </c>
      <c r="AM149" s="49">
        <v>1000</v>
      </c>
      <c r="AN149" s="48">
        <v>2024.08</v>
      </c>
      <c r="AO149" s="48">
        <v>2024.08</v>
      </c>
      <c r="AP149" s="48">
        <v>7.31</v>
      </c>
      <c r="AQ149" s="48">
        <v>182.87</v>
      </c>
    </row>
    <row r="150" spans="21:43" x14ac:dyDescent="0.35">
      <c r="U150" s="51">
        <v>200</v>
      </c>
      <c r="V150" s="51">
        <v>1</v>
      </c>
      <c r="W150" s="54"/>
      <c r="X150" s="54">
        <f t="shared" si="4"/>
        <v>0</v>
      </c>
      <c r="Y150" s="55"/>
      <c r="Z150" s="55">
        <f t="shared" si="5"/>
        <v>0</v>
      </c>
      <c r="AA150" s="48">
        <v>19589.689999999999</v>
      </c>
      <c r="AB150" s="48">
        <v>2089.92</v>
      </c>
      <c r="AC150" s="46">
        <v>0</v>
      </c>
      <c r="AD150" s="49">
        <v>25000</v>
      </c>
      <c r="AE150" s="52"/>
      <c r="AF150" s="49">
        <v>55000</v>
      </c>
      <c r="AG150" s="52"/>
      <c r="AH150" s="52"/>
      <c r="AI150" s="52">
        <f t="shared" ref="AI150:AI165" si="6">AA150+AB150+AC150+AD150+AE150+AF150-AG150-AH150</f>
        <v>101679.61</v>
      </c>
      <c r="AJ150" s="48">
        <v>877.78</v>
      </c>
      <c r="AK150" s="48">
        <v>146.30000000000001</v>
      </c>
      <c r="AL150" s="46">
        <v>0</v>
      </c>
      <c r="AM150" s="49">
        <v>1000</v>
      </c>
      <c r="AN150" s="48">
        <v>2024.08</v>
      </c>
      <c r="AO150" s="48">
        <v>2024.08</v>
      </c>
      <c r="AP150" s="48">
        <v>7.31</v>
      </c>
      <c r="AQ150" s="48">
        <v>182.87</v>
      </c>
    </row>
    <row r="151" spans="21:43" x14ac:dyDescent="0.35">
      <c r="U151" s="51">
        <v>200</v>
      </c>
      <c r="V151" s="51">
        <v>2</v>
      </c>
      <c r="W151" s="54"/>
      <c r="X151" s="54">
        <f t="shared" ref="X151:X165" si="7">W151/0.3048</f>
        <v>0</v>
      </c>
      <c r="Y151" s="55"/>
      <c r="Z151" s="55">
        <f t="shared" ref="Z151:Z165" si="8">Y151/0.3048</f>
        <v>0</v>
      </c>
      <c r="AA151" s="48">
        <v>19589.689999999999</v>
      </c>
      <c r="AB151" s="48">
        <v>2089.92</v>
      </c>
      <c r="AC151" s="46">
        <v>0</v>
      </c>
      <c r="AD151" s="49">
        <v>25000</v>
      </c>
      <c r="AE151" s="52"/>
      <c r="AF151" s="49">
        <v>55000</v>
      </c>
      <c r="AG151" s="52"/>
      <c r="AH151" s="52"/>
      <c r="AI151" s="52">
        <f t="shared" si="6"/>
        <v>101679.61</v>
      </c>
      <c r="AJ151" s="48">
        <v>877.78</v>
      </c>
      <c r="AK151" s="48">
        <v>146.30000000000001</v>
      </c>
      <c r="AL151" s="46">
        <v>0</v>
      </c>
      <c r="AM151" s="49">
        <v>1000</v>
      </c>
      <c r="AN151" s="48">
        <v>2024.08</v>
      </c>
      <c r="AO151" s="48">
        <v>2024.08</v>
      </c>
      <c r="AP151" s="48">
        <v>7.31</v>
      </c>
      <c r="AQ151" s="48">
        <v>182.87</v>
      </c>
    </row>
    <row r="152" spans="21:43" x14ac:dyDescent="0.35">
      <c r="U152" s="51">
        <v>200</v>
      </c>
      <c r="V152" s="51">
        <v>5</v>
      </c>
      <c r="W152" s="54"/>
      <c r="X152" s="54">
        <f t="shared" si="7"/>
        <v>0</v>
      </c>
      <c r="Y152" s="55"/>
      <c r="Z152" s="55">
        <f t="shared" si="8"/>
        <v>0</v>
      </c>
      <c r="AA152" s="48">
        <v>19589.689999999999</v>
      </c>
      <c r="AB152" s="48">
        <v>2089.92</v>
      </c>
      <c r="AC152" s="46">
        <v>0</v>
      </c>
      <c r="AD152" s="49">
        <v>25000</v>
      </c>
      <c r="AE152" s="52"/>
      <c r="AF152" s="49">
        <v>55000</v>
      </c>
      <c r="AG152" s="52"/>
      <c r="AH152" s="52"/>
      <c r="AI152" s="52">
        <f t="shared" si="6"/>
        <v>101679.61</v>
      </c>
      <c r="AJ152" s="48">
        <v>877.78</v>
      </c>
      <c r="AK152" s="48">
        <v>146.30000000000001</v>
      </c>
      <c r="AL152" s="46">
        <v>0</v>
      </c>
      <c r="AM152" s="49">
        <v>1000</v>
      </c>
      <c r="AN152" s="48">
        <v>2024.08</v>
      </c>
      <c r="AO152" s="48">
        <v>2024.08</v>
      </c>
      <c r="AP152" s="48">
        <v>7.31</v>
      </c>
      <c r="AQ152" s="48">
        <v>182.87</v>
      </c>
    </row>
    <row r="153" spans="21:43" x14ac:dyDescent="0.35">
      <c r="U153" s="51">
        <v>200</v>
      </c>
      <c r="V153" s="51">
        <v>10</v>
      </c>
      <c r="W153" s="54"/>
      <c r="X153" s="54">
        <f t="shared" si="7"/>
        <v>0</v>
      </c>
      <c r="Y153" s="55"/>
      <c r="Z153" s="55">
        <f t="shared" si="8"/>
        <v>0</v>
      </c>
      <c r="AA153" s="48">
        <v>19589.689999999999</v>
      </c>
      <c r="AB153" s="48">
        <v>2089.92</v>
      </c>
      <c r="AC153" s="46">
        <v>0</v>
      </c>
      <c r="AD153" s="49">
        <v>25000</v>
      </c>
      <c r="AE153" s="52"/>
      <c r="AF153" s="49">
        <v>55000</v>
      </c>
      <c r="AG153" s="52"/>
      <c r="AH153" s="52"/>
      <c r="AI153" s="52">
        <f t="shared" si="6"/>
        <v>101679.61</v>
      </c>
      <c r="AJ153" s="48">
        <v>877.78</v>
      </c>
      <c r="AK153" s="48">
        <v>146.30000000000001</v>
      </c>
      <c r="AL153" s="46">
        <v>0</v>
      </c>
      <c r="AM153" s="49">
        <v>1000</v>
      </c>
      <c r="AN153" s="48">
        <v>2024.08</v>
      </c>
      <c r="AO153" s="48">
        <v>2024.08</v>
      </c>
      <c r="AP153" s="48">
        <v>7.31</v>
      </c>
      <c r="AQ153" s="48">
        <v>182.87</v>
      </c>
    </row>
    <row r="154" spans="21:43" x14ac:dyDescent="0.35">
      <c r="U154" s="51">
        <v>500</v>
      </c>
      <c r="V154" s="51">
        <v>5.0000000000000001E-3</v>
      </c>
      <c r="W154" s="54"/>
      <c r="X154" s="54">
        <f t="shared" si="7"/>
        <v>0</v>
      </c>
      <c r="Y154" s="55"/>
      <c r="Z154" s="55">
        <f t="shared" si="8"/>
        <v>0</v>
      </c>
      <c r="AA154" s="48">
        <v>19589.689999999999</v>
      </c>
      <c r="AB154" s="48">
        <v>2089.92</v>
      </c>
      <c r="AC154" s="46">
        <v>0</v>
      </c>
      <c r="AD154" s="49">
        <v>25000</v>
      </c>
      <c r="AE154" s="52"/>
      <c r="AF154" s="49">
        <v>55000</v>
      </c>
      <c r="AG154" s="52"/>
      <c r="AH154" s="52"/>
      <c r="AI154" s="52">
        <f t="shared" si="6"/>
        <v>101679.61</v>
      </c>
      <c r="AJ154" s="48">
        <v>877.78</v>
      </c>
      <c r="AK154" s="48">
        <v>146.30000000000001</v>
      </c>
      <c r="AL154" s="46">
        <v>0</v>
      </c>
      <c r="AM154" s="49">
        <v>1000</v>
      </c>
      <c r="AN154" s="48">
        <v>2024.08</v>
      </c>
      <c r="AO154" s="48">
        <v>2024.08</v>
      </c>
      <c r="AP154" s="48">
        <v>7.31</v>
      </c>
      <c r="AQ154" s="48">
        <v>182.87</v>
      </c>
    </row>
    <row r="155" spans="21:43" x14ac:dyDescent="0.35">
      <c r="U155" s="51">
        <v>500</v>
      </c>
      <c r="V155" s="51">
        <v>8.0000000000000002E-3</v>
      </c>
      <c r="W155" s="54"/>
      <c r="X155" s="54">
        <f t="shared" si="7"/>
        <v>0</v>
      </c>
      <c r="Y155" s="55"/>
      <c r="Z155" s="55">
        <f t="shared" si="8"/>
        <v>0</v>
      </c>
      <c r="AA155" s="48">
        <v>19589.689999999999</v>
      </c>
      <c r="AB155" s="48">
        <v>2089.92</v>
      </c>
      <c r="AC155" s="46">
        <v>0</v>
      </c>
      <c r="AD155" s="49">
        <v>25000</v>
      </c>
      <c r="AE155" s="52"/>
      <c r="AF155" s="49">
        <v>55000</v>
      </c>
      <c r="AG155" s="52"/>
      <c r="AH155" s="52"/>
      <c r="AI155" s="52">
        <f t="shared" si="6"/>
        <v>101679.61</v>
      </c>
      <c r="AJ155" s="48">
        <v>877.78</v>
      </c>
      <c r="AK155" s="48">
        <v>146.30000000000001</v>
      </c>
      <c r="AL155" s="46">
        <v>0</v>
      </c>
      <c r="AM155" s="49">
        <v>1000</v>
      </c>
      <c r="AN155" s="48">
        <v>2024.08</v>
      </c>
      <c r="AO155" s="48">
        <v>2024.08</v>
      </c>
      <c r="AP155" s="48">
        <v>7.31</v>
      </c>
      <c r="AQ155" s="48">
        <v>182.87</v>
      </c>
    </row>
    <row r="156" spans="21:43" x14ac:dyDescent="0.35">
      <c r="U156" s="51">
        <v>500</v>
      </c>
      <c r="V156" s="51">
        <v>0.01</v>
      </c>
      <c r="W156" s="54"/>
      <c r="X156" s="54">
        <f t="shared" si="7"/>
        <v>0</v>
      </c>
      <c r="Y156" s="55"/>
      <c r="Z156" s="55">
        <f t="shared" si="8"/>
        <v>0</v>
      </c>
      <c r="AA156" s="48">
        <v>19589.689999999999</v>
      </c>
      <c r="AB156" s="48">
        <v>2089.92</v>
      </c>
      <c r="AC156" s="46">
        <v>0</v>
      </c>
      <c r="AD156" s="49">
        <v>25000</v>
      </c>
      <c r="AE156" s="52"/>
      <c r="AF156" s="49">
        <v>55000</v>
      </c>
      <c r="AG156" s="52"/>
      <c r="AH156" s="52"/>
      <c r="AI156" s="52">
        <f t="shared" si="6"/>
        <v>101679.61</v>
      </c>
      <c r="AJ156" s="48">
        <v>877.78</v>
      </c>
      <c r="AK156" s="48">
        <v>146.30000000000001</v>
      </c>
      <c r="AL156" s="46">
        <v>0</v>
      </c>
      <c r="AM156" s="49">
        <v>1000</v>
      </c>
      <c r="AN156" s="48">
        <v>2024.08</v>
      </c>
      <c r="AO156" s="48">
        <v>2024.08</v>
      </c>
      <c r="AP156" s="48">
        <v>7.31</v>
      </c>
      <c r="AQ156" s="48">
        <v>182.87</v>
      </c>
    </row>
    <row r="157" spans="21:43" x14ac:dyDescent="0.35">
      <c r="U157" s="51">
        <v>500</v>
      </c>
      <c r="V157" s="51">
        <v>0.02</v>
      </c>
      <c r="W157" s="54"/>
      <c r="X157" s="54">
        <f t="shared" si="7"/>
        <v>0</v>
      </c>
      <c r="Y157" s="55"/>
      <c r="Z157" s="55">
        <f t="shared" si="8"/>
        <v>0</v>
      </c>
      <c r="AA157" s="48">
        <v>19589.689999999999</v>
      </c>
      <c r="AB157" s="48">
        <v>2089.92</v>
      </c>
      <c r="AC157" s="46">
        <v>0</v>
      </c>
      <c r="AD157" s="49">
        <v>25000</v>
      </c>
      <c r="AE157" s="52"/>
      <c r="AF157" s="49">
        <v>55000</v>
      </c>
      <c r="AG157" s="52"/>
      <c r="AH157" s="52"/>
      <c r="AI157" s="52">
        <f t="shared" si="6"/>
        <v>101679.61</v>
      </c>
      <c r="AJ157" s="48">
        <v>877.78</v>
      </c>
      <c r="AK157" s="48">
        <v>146.30000000000001</v>
      </c>
      <c r="AL157" s="46">
        <v>0</v>
      </c>
      <c r="AM157" s="49">
        <v>1000</v>
      </c>
      <c r="AN157" s="48">
        <v>2024.08</v>
      </c>
      <c r="AO157" s="48">
        <v>2024.08</v>
      </c>
      <c r="AP157" s="48">
        <v>7.31</v>
      </c>
      <c r="AQ157" s="48">
        <v>182.87</v>
      </c>
    </row>
    <row r="158" spans="21:43" x14ac:dyDescent="0.35">
      <c r="U158" s="51">
        <v>500</v>
      </c>
      <c r="V158" s="51">
        <v>0.05</v>
      </c>
      <c r="W158" s="54"/>
      <c r="X158" s="54">
        <f t="shared" si="7"/>
        <v>0</v>
      </c>
      <c r="Y158" s="55"/>
      <c r="Z158" s="55">
        <f t="shared" si="8"/>
        <v>0</v>
      </c>
      <c r="AA158" s="48">
        <v>19589.689999999999</v>
      </c>
      <c r="AB158" s="48">
        <v>2089.92</v>
      </c>
      <c r="AC158" s="46">
        <v>0</v>
      </c>
      <c r="AD158" s="49">
        <v>25000</v>
      </c>
      <c r="AE158" s="52"/>
      <c r="AF158" s="49">
        <v>55000</v>
      </c>
      <c r="AG158" s="52"/>
      <c r="AH158" s="52"/>
      <c r="AI158" s="52">
        <f t="shared" si="6"/>
        <v>101679.61</v>
      </c>
      <c r="AJ158" s="48">
        <v>877.78</v>
      </c>
      <c r="AK158" s="48">
        <v>146.30000000000001</v>
      </c>
      <c r="AL158" s="46">
        <v>0</v>
      </c>
      <c r="AM158" s="49">
        <v>1000</v>
      </c>
      <c r="AN158" s="48">
        <v>2024.08</v>
      </c>
      <c r="AO158" s="48">
        <v>2024.08</v>
      </c>
      <c r="AP158" s="48">
        <v>7.31</v>
      </c>
      <c r="AQ158" s="48">
        <v>182.87</v>
      </c>
    </row>
    <row r="159" spans="21:43" x14ac:dyDescent="0.35">
      <c r="U159" s="51">
        <v>500</v>
      </c>
      <c r="V159" s="51">
        <v>0.1</v>
      </c>
      <c r="W159" s="54"/>
      <c r="X159" s="54">
        <f t="shared" si="7"/>
        <v>0</v>
      </c>
      <c r="Y159" s="55"/>
      <c r="Z159" s="55">
        <f t="shared" si="8"/>
        <v>0</v>
      </c>
      <c r="AA159" s="48">
        <v>19589.689999999999</v>
      </c>
      <c r="AB159" s="48">
        <v>2089.92</v>
      </c>
      <c r="AC159" s="46">
        <v>0</v>
      </c>
      <c r="AD159" s="49">
        <v>25000</v>
      </c>
      <c r="AE159" s="52"/>
      <c r="AF159" s="49">
        <v>55000</v>
      </c>
      <c r="AG159" s="52"/>
      <c r="AH159" s="52"/>
      <c r="AI159" s="52">
        <f t="shared" si="6"/>
        <v>101679.61</v>
      </c>
      <c r="AJ159" s="48">
        <v>877.78</v>
      </c>
      <c r="AK159" s="48">
        <v>146.30000000000001</v>
      </c>
      <c r="AL159" s="46">
        <v>0</v>
      </c>
      <c r="AM159" s="49">
        <v>1000</v>
      </c>
      <c r="AN159" s="48">
        <v>2024.08</v>
      </c>
      <c r="AO159" s="48">
        <v>2024.08</v>
      </c>
      <c r="AP159" s="48">
        <v>7.31</v>
      </c>
      <c r="AQ159" s="48">
        <v>182.87</v>
      </c>
    </row>
    <row r="160" spans="21:43" x14ac:dyDescent="0.35">
      <c r="U160" s="51">
        <v>500</v>
      </c>
      <c r="V160" s="51">
        <v>0.2</v>
      </c>
      <c r="W160" s="54"/>
      <c r="X160" s="54">
        <f t="shared" si="7"/>
        <v>0</v>
      </c>
      <c r="Y160" s="55"/>
      <c r="Z160" s="55">
        <f t="shared" si="8"/>
        <v>0</v>
      </c>
      <c r="AA160" s="48">
        <v>19589.689999999999</v>
      </c>
      <c r="AB160" s="48">
        <v>2089.92</v>
      </c>
      <c r="AC160" s="46">
        <v>0</v>
      </c>
      <c r="AD160" s="49">
        <v>25000</v>
      </c>
      <c r="AE160" s="52"/>
      <c r="AF160" s="49">
        <v>55000</v>
      </c>
      <c r="AG160" s="52"/>
      <c r="AH160" s="52"/>
      <c r="AI160" s="52">
        <f t="shared" si="6"/>
        <v>101679.61</v>
      </c>
      <c r="AJ160" s="48">
        <v>877.78</v>
      </c>
      <c r="AK160" s="48">
        <v>146.30000000000001</v>
      </c>
      <c r="AL160" s="46">
        <v>0</v>
      </c>
      <c r="AM160" s="49">
        <v>1000</v>
      </c>
      <c r="AN160" s="48">
        <v>2024.08</v>
      </c>
      <c r="AO160" s="48">
        <v>2024.08</v>
      </c>
      <c r="AP160" s="48">
        <v>7.31</v>
      </c>
      <c r="AQ160" s="48">
        <v>182.87</v>
      </c>
    </row>
    <row r="161" spans="21:43" x14ac:dyDescent="0.35">
      <c r="U161" s="51">
        <v>500</v>
      </c>
      <c r="V161" s="51">
        <v>0.5</v>
      </c>
      <c r="W161" s="54"/>
      <c r="X161" s="54">
        <f t="shared" si="7"/>
        <v>0</v>
      </c>
      <c r="Y161" s="55"/>
      <c r="Z161" s="55">
        <f t="shared" si="8"/>
        <v>0</v>
      </c>
      <c r="AA161" s="48">
        <v>19589.689999999999</v>
      </c>
      <c r="AB161" s="48">
        <v>2089.92</v>
      </c>
      <c r="AC161" s="46">
        <v>0</v>
      </c>
      <c r="AD161" s="49">
        <v>25000</v>
      </c>
      <c r="AE161" s="52"/>
      <c r="AF161" s="49">
        <v>55000</v>
      </c>
      <c r="AG161" s="52"/>
      <c r="AH161" s="52"/>
      <c r="AI161" s="52">
        <f t="shared" si="6"/>
        <v>101679.61</v>
      </c>
      <c r="AJ161" s="48">
        <v>877.78</v>
      </c>
      <c r="AK161" s="48">
        <v>146.30000000000001</v>
      </c>
      <c r="AL161" s="46">
        <v>0</v>
      </c>
      <c r="AM161" s="49">
        <v>1000</v>
      </c>
      <c r="AN161" s="48">
        <v>2024.08</v>
      </c>
      <c r="AO161" s="48">
        <v>2024.08</v>
      </c>
      <c r="AP161" s="48">
        <v>7.31</v>
      </c>
      <c r="AQ161" s="48">
        <v>182.87</v>
      </c>
    </row>
    <row r="162" spans="21:43" x14ac:dyDescent="0.35">
      <c r="U162" s="51">
        <v>500</v>
      </c>
      <c r="V162" s="51">
        <v>1</v>
      </c>
      <c r="W162" s="54"/>
      <c r="X162" s="54">
        <f t="shared" si="7"/>
        <v>0</v>
      </c>
      <c r="Y162" s="55"/>
      <c r="Z162" s="55">
        <f t="shared" si="8"/>
        <v>0</v>
      </c>
      <c r="AA162" s="48">
        <v>19589.689999999999</v>
      </c>
      <c r="AB162" s="48">
        <v>2089.92</v>
      </c>
      <c r="AC162" s="46">
        <v>0</v>
      </c>
      <c r="AD162" s="49">
        <v>25000</v>
      </c>
      <c r="AE162" s="52"/>
      <c r="AF162" s="49">
        <v>55000</v>
      </c>
      <c r="AG162" s="52"/>
      <c r="AH162" s="52"/>
      <c r="AI162" s="52">
        <f t="shared" si="6"/>
        <v>101679.61</v>
      </c>
      <c r="AJ162" s="48">
        <v>877.78</v>
      </c>
      <c r="AK162" s="48">
        <v>146.30000000000001</v>
      </c>
      <c r="AL162" s="46">
        <v>0</v>
      </c>
      <c r="AM162" s="49">
        <v>1000</v>
      </c>
      <c r="AN162" s="48">
        <v>2024.08</v>
      </c>
      <c r="AO162" s="48">
        <v>2024.08</v>
      </c>
      <c r="AP162" s="48">
        <v>7.31</v>
      </c>
      <c r="AQ162" s="48">
        <v>182.87</v>
      </c>
    </row>
    <row r="163" spans="21:43" x14ac:dyDescent="0.35">
      <c r="U163" s="51">
        <v>500</v>
      </c>
      <c r="V163" s="51">
        <v>2</v>
      </c>
      <c r="W163" s="54"/>
      <c r="X163" s="54">
        <f t="shared" si="7"/>
        <v>0</v>
      </c>
      <c r="Y163" s="55"/>
      <c r="Z163" s="55">
        <f t="shared" si="8"/>
        <v>0</v>
      </c>
      <c r="AA163" s="48">
        <v>19589.689999999999</v>
      </c>
      <c r="AB163" s="48">
        <v>2089.92</v>
      </c>
      <c r="AC163" s="46">
        <v>0</v>
      </c>
      <c r="AD163" s="49">
        <v>25000</v>
      </c>
      <c r="AE163" s="52"/>
      <c r="AF163" s="49">
        <v>55000</v>
      </c>
      <c r="AG163" s="52"/>
      <c r="AH163" s="52"/>
      <c r="AI163" s="52">
        <f t="shared" si="6"/>
        <v>101679.61</v>
      </c>
      <c r="AJ163" s="48">
        <v>877.78</v>
      </c>
      <c r="AK163" s="48">
        <v>146.30000000000001</v>
      </c>
      <c r="AL163" s="46">
        <v>0</v>
      </c>
      <c r="AM163" s="49">
        <v>1000</v>
      </c>
      <c r="AN163" s="48">
        <v>2024.08</v>
      </c>
      <c r="AO163" s="48">
        <v>2024.08</v>
      </c>
      <c r="AP163" s="48">
        <v>7.31</v>
      </c>
      <c r="AQ163" s="48">
        <v>182.87</v>
      </c>
    </row>
    <row r="164" spans="21:43" x14ac:dyDescent="0.35">
      <c r="U164" s="51">
        <v>500</v>
      </c>
      <c r="V164" s="51">
        <v>5</v>
      </c>
      <c r="W164" s="54"/>
      <c r="X164" s="54">
        <f t="shared" si="7"/>
        <v>0</v>
      </c>
      <c r="Y164" s="55"/>
      <c r="Z164" s="55">
        <f t="shared" si="8"/>
        <v>0</v>
      </c>
      <c r="AA164" s="48">
        <v>19589.689999999999</v>
      </c>
      <c r="AB164" s="48">
        <v>2089.92</v>
      </c>
      <c r="AC164" s="46">
        <v>0</v>
      </c>
      <c r="AD164" s="49">
        <v>25000</v>
      </c>
      <c r="AE164" s="52"/>
      <c r="AF164" s="49">
        <v>55000</v>
      </c>
      <c r="AG164" s="52"/>
      <c r="AH164" s="52"/>
      <c r="AI164" s="52">
        <f t="shared" si="6"/>
        <v>101679.61</v>
      </c>
      <c r="AJ164" s="48">
        <v>877.78</v>
      </c>
      <c r="AK164" s="48">
        <v>146.30000000000001</v>
      </c>
      <c r="AL164" s="46">
        <v>0</v>
      </c>
      <c r="AM164" s="49">
        <v>1000</v>
      </c>
      <c r="AN164" s="48">
        <v>2024.08</v>
      </c>
      <c r="AO164" s="48">
        <v>2024.08</v>
      </c>
      <c r="AP164" s="48">
        <v>7.31</v>
      </c>
      <c r="AQ164" s="48">
        <v>182.87</v>
      </c>
    </row>
    <row r="165" spans="21:43" x14ac:dyDescent="0.35">
      <c r="U165" s="51">
        <v>500</v>
      </c>
      <c r="V165" s="51">
        <v>10</v>
      </c>
      <c r="W165" s="54"/>
      <c r="X165" s="54">
        <f t="shared" si="7"/>
        <v>0</v>
      </c>
      <c r="Y165" s="55"/>
      <c r="Z165" s="55">
        <f t="shared" si="8"/>
        <v>0</v>
      </c>
      <c r="AA165" s="48">
        <v>19589.689999999999</v>
      </c>
      <c r="AB165" s="48">
        <v>2089.92</v>
      </c>
      <c r="AC165" s="46">
        <v>0</v>
      </c>
      <c r="AD165" s="49">
        <v>25000</v>
      </c>
      <c r="AE165" s="52"/>
      <c r="AF165" s="49">
        <v>55000</v>
      </c>
      <c r="AG165" s="52"/>
      <c r="AH165" s="52"/>
      <c r="AI165" s="52">
        <f t="shared" si="6"/>
        <v>101679.61</v>
      </c>
      <c r="AJ165" s="48">
        <v>877.78</v>
      </c>
      <c r="AK165" s="48">
        <v>146.30000000000001</v>
      </c>
      <c r="AL165" s="46">
        <v>0</v>
      </c>
      <c r="AM165" s="49">
        <v>1000</v>
      </c>
      <c r="AN165" s="48">
        <v>2024.08</v>
      </c>
      <c r="AO165" s="48">
        <v>2024.08</v>
      </c>
      <c r="AP165" s="48">
        <v>7.31</v>
      </c>
      <c r="AQ165" s="48">
        <v>182.87</v>
      </c>
    </row>
    <row r="167" spans="21:43" x14ac:dyDescent="0.35">
      <c r="W167" s="60">
        <f xml:space="preserve"> MAX(W10:W164)</f>
        <v>0</v>
      </c>
    </row>
  </sheetData>
  <mergeCells count="26">
    <mergeCell ref="J3:N7"/>
    <mergeCell ref="U7:V8"/>
    <mergeCell ref="W7:Z7"/>
    <mergeCell ref="AA7:AI7"/>
    <mergeCell ref="AJ7:AN7"/>
    <mergeCell ref="U2:W3"/>
    <mergeCell ref="AI8:AI9"/>
    <mergeCell ref="AJ8:AJ9"/>
    <mergeCell ref="AK8:AK9"/>
    <mergeCell ref="AL8:AL9"/>
    <mergeCell ref="AM8:AM9"/>
    <mergeCell ref="AN8:AN9"/>
    <mergeCell ref="AC8:AC9"/>
    <mergeCell ref="AD8:AD9"/>
    <mergeCell ref="AE8:AE9"/>
    <mergeCell ref="AF8:AF9"/>
    <mergeCell ref="AO7:AQ7"/>
    <mergeCell ref="W8:X8"/>
    <mergeCell ref="Y8:Z8"/>
    <mergeCell ref="AA8:AA9"/>
    <mergeCell ref="AB8:AB9"/>
    <mergeCell ref="AO8:AO9"/>
    <mergeCell ref="AP8:AP9"/>
    <mergeCell ref="AQ8:AQ9"/>
    <mergeCell ref="AG8:AG9"/>
    <mergeCell ref="AH8:AH9"/>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EABC2D-8BB0-4B4C-94B3-32917AC6626D}">
  <dimension ref="I2:AR167"/>
  <sheetViews>
    <sheetView topLeftCell="L1" zoomScaleNormal="100" workbookViewId="0">
      <selection activeCell="AH10" sqref="AH10:AI165"/>
    </sheetView>
  </sheetViews>
  <sheetFormatPr defaultRowHeight="14.5" x14ac:dyDescent="0.35"/>
  <cols>
    <col min="1" max="20" width="8.7265625" style="14"/>
    <col min="21" max="21" width="14.453125" style="14" customWidth="1"/>
    <col min="22" max="22" width="12.7265625" style="14" customWidth="1"/>
    <col min="23" max="23" width="13.26953125" style="14" customWidth="1"/>
    <col min="24" max="25" width="12.453125" style="14" customWidth="1"/>
    <col min="26" max="27" width="13.08984375" style="14" customWidth="1"/>
    <col min="28" max="28" width="12.7265625" style="14" customWidth="1"/>
    <col min="29" max="29" width="16.7265625" style="14" customWidth="1"/>
    <col min="30" max="30" width="8.7265625" style="14"/>
    <col min="31" max="31" width="12.81640625" style="14" customWidth="1"/>
    <col min="32" max="32" width="20.6328125" style="14" customWidth="1"/>
    <col min="33" max="33" width="20.453125" style="14" customWidth="1"/>
    <col min="34" max="34" width="18.26953125" style="14" customWidth="1"/>
    <col min="35" max="35" width="18.81640625" style="14" customWidth="1"/>
    <col min="36" max="36" width="16.7265625" style="14" customWidth="1"/>
    <col min="37" max="37" width="10.81640625" style="14" customWidth="1"/>
    <col min="38" max="38" width="13.453125" style="14" customWidth="1"/>
    <col min="39" max="39" width="8.7265625" style="14"/>
    <col min="40" max="40" width="12.26953125" style="14" customWidth="1"/>
    <col min="41" max="41" width="12.453125" style="14" customWidth="1"/>
    <col min="42" max="42" width="22.36328125" style="14" customWidth="1"/>
    <col min="43" max="43" width="25.453125" style="14" customWidth="1"/>
    <col min="44" max="44" width="29.36328125" style="14" customWidth="1"/>
    <col min="45" max="16384" width="8.7265625" style="14"/>
  </cols>
  <sheetData>
    <row r="2" spans="9:44" x14ac:dyDescent="0.35">
      <c r="U2" s="132" t="s">
        <v>264</v>
      </c>
      <c r="V2" s="132"/>
      <c r="W2" s="132"/>
    </row>
    <row r="3" spans="9:44" x14ac:dyDescent="0.35">
      <c r="I3" s="136" t="s">
        <v>214</v>
      </c>
      <c r="J3" s="136"/>
      <c r="K3" s="136"/>
      <c r="L3" s="136"/>
      <c r="U3" s="132"/>
      <c r="V3" s="132"/>
      <c r="W3" s="132"/>
      <c r="X3"/>
      <c r="Y3"/>
      <c r="Z3"/>
      <c r="AA3"/>
      <c r="AB3"/>
      <c r="AC3"/>
      <c r="AD3"/>
      <c r="AE3"/>
      <c r="AF3" s="26" t="s">
        <v>217</v>
      </c>
      <c r="AG3" s="26"/>
      <c r="AH3"/>
    </row>
    <row r="4" spans="9:44" x14ac:dyDescent="0.35">
      <c r="I4" s="136"/>
      <c r="J4" s="136"/>
      <c r="K4" s="136"/>
      <c r="L4" s="136"/>
      <c r="U4"/>
      <c r="V4"/>
      <c r="W4"/>
      <c r="X4"/>
      <c r="Y4"/>
      <c r="Z4"/>
      <c r="AA4"/>
      <c r="AB4"/>
      <c r="AC4"/>
      <c r="AD4"/>
      <c r="AE4"/>
      <c r="AF4"/>
    </row>
    <row r="5" spans="9:44" x14ac:dyDescent="0.35">
      <c r="I5" s="136"/>
      <c r="J5" s="136"/>
      <c r="K5" s="136"/>
      <c r="L5" s="136"/>
      <c r="U5" s="53" t="s">
        <v>153</v>
      </c>
      <c r="V5"/>
      <c r="W5" s="18" t="s">
        <v>189</v>
      </c>
      <c r="X5" s="18"/>
      <c r="Y5"/>
      <c r="Z5" s="26" t="s">
        <v>215</v>
      </c>
      <c r="AA5" s="26"/>
      <c r="AB5" s="26"/>
      <c r="AC5" s="26"/>
      <c r="AD5"/>
      <c r="AE5" s="56" t="s">
        <v>216</v>
      </c>
      <c r="AF5" s="56"/>
      <c r="AG5" s="56"/>
      <c r="AH5" s="56"/>
      <c r="AI5" s="57"/>
      <c r="AJ5" s="57"/>
      <c r="AK5" s="57"/>
    </row>
    <row r="6" spans="9:44" x14ac:dyDescent="0.35">
      <c r="I6" s="136"/>
      <c r="J6" s="136"/>
      <c r="K6" s="136"/>
      <c r="L6" s="136"/>
    </row>
    <row r="7" spans="9:44" ht="14.5" customHeight="1" x14ac:dyDescent="0.35">
      <c r="U7" s="129" t="s">
        <v>40</v>
      </c>
      <c r="V7" s="129"/>
      <c r="W7" s="127" t="s">
        <v>39</v>
      </c>
      <c r="X7" s="127"/>
      <c r="Y7" s="127"/>
      <c r="Z7" s="127"/>
      <c r="AA7" s="133" t="s">
        <v>218</v>
      </c>
      <c r="AB7" s="130" t="s">
        <v>184</v>
      </c>
      <c r="AC7" s="130"/>
      <c r="AD7" s="130"/>
      <c r="AE7" s="130"/>
      <c r="AF7" s="130"/>
      <c r="AG7" s="130"/>
      <c r="AH7" s="130"/>
      <c r="AI7" s="130"/>
      <c r="AJ7" s="130"/>
      <c r="AK7" s="131" t="s">
        <v>186</v>
      </c>
      <c r="AL7" s="131"/>
      <c r="AM7" s="131"/>
      <c r="AN7" s="131"/>
      <c r="AO7" s="131"/>
      <c r="AP7" s="108" t="s">
        <v>192</v>
      </c>
      <c r="AQ7" s="108"/>
      <c r="AR7" s="108"/>
    </row>
    <row r="8" spans="9:44" x14ac:dyDescent="0.35">
      <c r="U8" s="129"/>
      <c r="V8" s="129"/>
      <c r="W8" s="125" t="s">
        <v>30</v>
      </c>
      <c r="X8" s="125"/>
      <c r="Y8" s="126" t="s">
        <v>29</v>
      </c>
      <c r="Z8" s="126"/>
      <c r="AA8" s="134"/>
      <c r="AB8" s="122" t="s">
        <v>180</v>
      </c>
      <c r="AC8" s="122" t="s">
        <v>181</v>
      </c>
      <c r="AD8" s="122" t="s">
        <v>182</v>
      </c>
      <c r="AE8" s="122" t="s">
        <v>183</v>
      </c>
      <c r="AF8" s="122" t="s">
        <v>187</v>
      </c>
      <c r="AG8" s="122" t="s">
        <v>188</v>
      </c>
      <c r="AH8" s="122" t="s">
        <v>198</v>
      </c>
      <c r="AI8" s="122" t="s">
        <v>212</v>
      </c>
      <c r="AJ8" s="122" t="s">
        <v>206</v>
      </c>
      <c r="AK8" s="112" t="s">
        <v>180</v>
      </c>
      <c r="AL8" s="112" t="s">
        <v>181</v>
      </c>
      <c r="AM8" s="112" t="s">
        <v>182</v>
      </c>
      <c r="AN8" s="112" t="s">
        <v>183</v>
      </c>
      <c r="AO8" s="112" t="s">
        <v>207</v>
      </c>
      <c r="AP8" s="109" t="s">
        <v>193</v>
      </c>
      <c r="AQ8" s="109" t="s">
        <v>190</v>
      </c>
      <c r="AR8" s="109" t="s">
        <v>191</v>
      </c>
    </row>
    <row r="9" spans="9:44" x14ac:dyDescent="0.35">
      <c r="Q9" s="14" t="s">
        <v>202</v>
      </c>
      <c r="R9" s="14" t="s">
        <v>211</v>
      </c>
      <c r="U9" s="51" t="s">
        <v>202</v>
      </c>
      <c r="V9" s="51" t="s">
        <v>211</v>
      </c>
      <c r="W9" s="25" t="s">
        <v>205</v>
      </c>
      <c r="X9" s="25" t="s">
        <v>204</v>
      </c>
      <c r="Y9" s="24" t="s">
        <v>205</v>
      </c>
      <c r="Z9" s="24" t="s">
        <v>204</v>
      </c>
      <c r="AA9" s="135"/>
      <c r="AB9" s="122"/>
      <c r="AC9" s="122"/>
      <c r="AD9" s="122"/>
      <c r="AE9" s="122"/>
      <c r="AF9" s="122"/>
      <c r="AG9" s="122"/>
      <c r="AH9" s="122"/>
      <c r="AI9" s="122"/>
      <c r="AJ9" s="122"/>
      <c r="AK9" s="112"/>
      <c r="AL9" s="112"/>
      <c r="AM9" s="112"/>
      <c r="AN9" s="112"/>
      <c r="AO9" s="112"/>
      <c r="AP9" s="109"/>
      <c r="AQ9" s="109"/>
      <c r="AR9" s="109"/>
    </row>
    <row r="10" spans="9:44" x14ac:dyDescent="0.35">
      <c r="Q10" s="14">
        <v>0.01</v>
      </c>
      <c r="R10" s="14">
        <v>5.0000000000000001E-3</v>
      </c>
      <c r="U10" s="51">
        <v>0.01</v>
      </c>
      <c r="V10" s="51">
        <v>5.0000000000000001E-3</v>
      </c>
      <c r="W10" s="25"/>
      <c r="X10" s="54">
        <f>W10/0.3048</f>
        <v>0</v>
      </c>
      <c r="Y10" s="24"/>
      <c r="Z10" s="55">
        <f>Y10/0.3048</f>
        <v>0</v>
      </c>
      <c r="AA10" s="59">
        <v>3</v>
      </c>
      <c r="AB10" s="48">
        <v>19589.689999999999</v>
      </c>
      <c r="AC10" s="48">
        <v>2089.92</v>
      </c>
      <c r="AD10" s="46">
        <v>0</v>
      </c>
      <c r="AE10" s="49">
        <v>25000</v>
      </c>
      <c r="AF10" s="52"/>
      <c r="AG10" s="49">
        <v>55000</v>
      </c>
      <c r="AH10" s="52"/>
      <c r="AI10" s="52"/>
      <c r="AJ10" s="52">
        <f t="shared" ref="AJ10:AJ80" si="0">AB10+AC10+AD10+AE10+AF10+AG10-AH10-AI10</f>
        <v>101679.61</v>
      </c>
      <c r="AK10" s="48">
        <v>877.78</v>
      </c>
      <c r="AL10" s="48">
        <v>146.30000000000001</v>
      </c>
      <c r="AM10" s="46">
        <v>0</v>
      </c>
      <c r="AN10" s="49">
        <v>1000</v>
      </c>
      <c r="AO10" s="48">
        <v>2024.08</v>
      </c>
      <c r="AP10" s="48">
        <v>2024.08</v>
      </c>
      <c r="AQ10" s="48">
        <v>7.31</v>
      </c>
      <c r="AR10" s="48">
        <v>182.87</v>
      </c>
    </row>
    <row r="11" spans="9:44" x14ac:dyDescent="0.35">
      <c r="Q11" s="14">
        <v>0.1</v>
      </c>
      <c r="R11" s="14">
        <v>8.0000000000000002E-3</v>
      </c>
      <c r="U11" s="51">
        <v>0.01</v>
      </c>
      <c r="V11" s="51">
        <v>8.0000000000000002E-3</v>
      </c>
      <c r="W11" s="25"/>
      <c r="X11" s="54">
        <f t="shared" ref="X11:X80" si="1">W11/0.3048</f>
        <v>0</v>
      </c>
      <c r="Y11" s="24"/>
      <c r="Z11" s="55">
        <f t="shared" ref="Z11:Z80" si="2">Y11/0.3048</f>
        <v>0</v>
      </c>
      <c r="AA11" s="58">
        <v>3</v>
      </c>
      <c r="AB11" s="48">
        <v>19589.689999999999</v>
      </c>
      <c r="AC11" s="48">
        <v>2089.92</v>
      </c>
      <c r="AD11" s="46">
        <v>0</v>
      </c>
      <c r="AE11" s="49">
        <v>25000</v>
      </c>
      <c r="AF11" s="52"/>
      <c r="AG11" s="49">
        <v>55000</v>
      </c>
      <c r="AH11" s="52"/>
      <c r="AI11" s="52"/>
      <c r="AJ11" s="52">
        <f t="shared" si="0"/>
        <v>101679.61</v>
      </c>
      <c r="AK11" s="48">
        <v>877.78</v>
      </c>
      <c r="AL11" s="48">
        <v>146.30000000000001</v>
      </c>
      <c r="AM11" s="46">
        <v>0</v>
      </c>
      <c r="AN11" s="49">
        <v>1000</v>
      </c>
      <c r="AO11" s="48">
        <v>2024.08</v>
      </c>
      <c r="AP11" s="48">
        <v>2024.08</v>
      </c>
      <c r="AQ11" s="48">
        <v>7.31</v>
      </c>
      <c r="AR11" s="48">
        <v>182.87</v>
      </c>
    </row>
    <row r="12" spans="9:44" x14ac:dyDescent="0.35">
      <c r="Q12" s="14">
        <v>0.2</v>
      </c>
      <c r="R12" s="14">
        <v>0.01</v>
      </c>
      <c r="U12" s="51">
        <v>0.01</v>
      </c>
      <c r="V12" s="51">
        <v>0.01</v>
      </c>
      <c r="W12" s="25"/>
      <c r="X12" s="54">
        <f t="shared" si="1"/>
        <v>0</v>
      </c>
      <c r="Y12" s="24"/>
      <c r="Z12" s="55">
        <f t="shared" si="2"/>
        <v>0</v>
      </c>
      <c r="AA12" s="58">
        <v>3.1</v>
      </c>
      <c r="AB12" s="48">
        <v>19589.689999999999</v>
      </c>
      <c r="AC12" s="48">
        <v>2089.92</v>
      </c>
      <c r="AD12" s="46">
        <v>0</v>
      </c>
      <c r="AE12" s="49">
        <v>25000</v>
      </c>
      <c r="AF12" s="52"/>
      <c r="AG12" s="49">
        <v>55000</v>
      </c>
      <c r="AH12" s="52"/>
      <c r="AI12" s="52"/>
      <c r="AJ12" s="52">
        <f t="shared" si="0"/>
        <v>101679.61</v>
      </c>
      <c r="AK12" s="48">
        <v>877.78</v>
      </c>
      <c r="AL12" s="48">
        <v>146.30000000000001</v>
      </c>
      <c r="AM12" s="46">
        <v>0</v>
      </c>
      <c r="AN12" s="49">
        <v>1000</v>
      </c>
      <c r="AO12" s="48">
        <v>2024.08</v>
      </c>
      <c r="AP12" s="48">
        <v>2024.08</v>
      </c>
      <c r="AQ12" s="48">
        <v>7.31</v>
      </c>
      <c r="AR12" s="48">
        <v>182.87</v>
      </c>
    </row>
    <row r="13" spans="9:44" x14ac:dyDescent="0.35">
      <c r="Q13" s="14">
        <v>0.5</v>
      </c>
      <c r="R13" s="14">
        <v>0.02</v>
      </c>
      <c r="U13" s="51">
        <v>0.01</v>
      </c>
      <c r="V13" s="51">
        <v>0.02</v>
      </c>
      <c r="W13" s="25"/>
      <c r="X13" s="54">
        <f t="shared" si="1"/>
        <v>0</v>
      </c>
      <c r="Y13" s="24"/>
      <c r="Z13" s="55">
        <f t="shared" si="2"/>
        <v>0</v>
      </c>
      <c r="AA13" s="58">
        <v>3.2</v>
      </c>
      <c r="AB13" s="48">
        <v>19589.689999999999</v>
      </c>
      <c r="AC13" s="48">
        <v>2089.92</v>
      </c>
      <c r="AD13" s="46">
        <v>0</v>
      </c>
      <c r="AE13" s="49">
        <v>25000</v>
      </c>
      <c r="AF13" s="52"/>
      <c r="AG13" s="49">
        <v>55000</v>
      </c>
      <c r="AH13" s="52"/>
      <c r="AI13" s="52"/>
      <c r="AJ13" s="52">
        <f t="shared" si="0"/>
        <v>101679.61</v>
      </c>
      <c r="AK13" s="48">
        <v>877.78</v>
      </c>
      <c r="AL13" s="48">
        <v>146.30000000000001</v>
      </c>
      <c r="AM13" s="46">
        <v>0</v>
      </c>
      <c r="AN13" s="49">
        <v>1000</v>
      </c>
      <c r="AO13" s="48">
        <v>2024.08</v>
      </c>
      <c r="AP13" s="48">
        <v>2024.08</v>
      </c>
      <c r="AQ13" s="48">
        <v>7.31</v>
      </c>
      <c r="AR13" s="48">
        <v>182.87</v>
      </c>
    </row>
    <row r="14" spans="9:44" x14ac:dyDescent="0.35">
      <c r="Q14" s="14">
        <v>1</v>
      </c>
      <c r="R14" s="14">
        <v>0.05</v>
      </c>
      <c r="U14" s="51">
        <v>0.01</v>
      </c>
      <c r="V14" s="51">
        <v>0.05</v>
      </c>
      <c r="W14" s="25"/>
      <c r="X14" s="54">
        <f t="shared" si="1"/>
        <v>0</v>
      </c>
      <c r="Y14" s="24"/>
      <c r="Z14" s="55">
        <f t="shared" si="2"/>
        <v>0</v>
      </c>
      <c r="AA14" s="58">
        <v>3.3</v>
      </c>
      <c r="AB14" s="48">
        <v>19589.689999999999</v>
      </c>
      <c r="AC14" s="48">
        <v>2089.92</v>
      </c>
      <c r="AD14" s="46">
        <v>0</v>
      </c>
      <c r="AE14" s="49">
        <v>25000</v>
      </c>
      <c r="AF14" s="52"/>
      <c r="AG14" s="49">
        <v>55000</v>
      </c>
      <c r="AH14" s="52"/>
      <c r="AI14" s="52"/>
      <c r="AJ14" s="52">
        <f t="shared" si="0"/>
        <v>101679.61</v>
      </c>
      <c r="AK14" s="48">
        <v>877.78</v>
      </c>
      <c r="AL14" s="48">
        <v>146.30000000000001</v>
      </c>
      <c r="AM14" s="46">
        <v>0</v>
      </c>
      <c r="AN14" s="49">
        <v>1000</v>
      </c>
      <c r="AO14" s="48">
        <v>2024.08</v>
      </c>
      <c r="AP14" s="48">
        <v>2024.08</v>
      </c>
      <c r="AQ14" s="48">
        <v>7.31</v>
      </c>
      <c r="AR14" s="48">
        <v>182.87</v>
      </c>
    </row>
    <row r="15" spans="9:44" x14ac:dyDescent="0.35">
      <c r="Q15" s="14">
        <v>2</v>
      </c>
      <c r="R15" s="14">
        <v>0.1</v>
      </c>
      <c r="U15" s="51">
        <v>0.01</v>
      </c>
      <c r="V15" s="51">
        <v>0.1</v>
      </c>
      <c r="W15" s="25"/>
      <c r="X15" s="54">
        <f t="shared" si="1"/>
        <v>0</v>
      </c>
      <c r="Y15" s="24"/>
      <c r="Z15" s="55">
        <f t="shared" si="2"/>
        <v>0</v>
      </c>
      <c r="AA15" s="58">
        <v>3.3</v>
      </c>
      <c r="AB15" s="48">
        <v>19589.689999999999</v>
      </c>
      <c r="AC15" s="48">
        <v>2089.92</v>
      </c>
      <c r="AD15" s="46">
        <v>0</v>
      </c>
      <c r="AE15" s="49">
        <v>25000</v>
      </c>
      <c r="AF15" s="52"/>
      <c r="AG15" s="49">
        <v>55000</v>
      </c>
      <c r="AH15" s="52"/>
      <c r="AI15" s="52"/>
      <c r="AJ15" s="52">
        <f t="shared" si="0"/>
        <v>101679.61</v>
      </c>
      <c r="AK15" s="48">
        <v>877.78</v>
      </c>
      <c r="AL15" s="48">
        <v>146.30000000000001</v>
      </c>
      <c r="AM15" s="46">
        <v>0</v>
      </c>
      <c r="AN15" s="49">
        <v>1000</v>
      </c>
      <c r="AO15" s="48">
        <v>2024.08</v>
      </c>
      <c r="AP15" s="48">
        <v>2024.08</v>
      </c>
      <c r="AQ15" s="48">
        <v>7.31</v>
      </c>
      <c r="AR15" s="48">
        <v>182.87</v>
      </c>
    </row>
    <row r="16" spans="9:44" x14ac:dyDescent="0.35">
      <c r="U16" s="51"/>
      <c r="V16" s="51"/>
      <c r="W16" s="25"/>
      <c r="X16" s="54">
        <f t="shared" si="1"/>
        <v>0</v>
      </c>
      <c r="Y16" s="24"/>
      <c r="Z16" s="55">
        <f t="shared" si="2"/>
        <v>0</v>
      </c>
      <c r="AA16" s="58">
        <v>3.4</v>
      </c>
      <c r="AB16" s="48">
        <v>19589.689999999999</v>
      </c>
      <c r="AC16" s="48">
        <v>2089.92</v>
      </c>
      <c r="AD16" s="46">
        <v>0</v>
      </c>
      <c r="AE16" s="49">
        <v>25000</v>
      </c>
      <c r="AF16" s="52"/>
      <c r="AG16" s="49">
        <v>55000</v>
      </c>
      <c r="AH16" s="52"/>
      <c r="AI16" s="52"/>
      <c r="AJ16" s="52">
        <f t="shared" si="0"/>
        <v>101679.61</v>
      </c>
      <c r="AK16" s="48">
        <v>877.78</v>
      </c>
      <c r="AL16" s="48">
        <v>146.30000000000001</v>
      </c>
      <c r="AM16" s="46">
        <v>0</v>
      </c>
      <c r="AN16" s="49">
        <v>1000</v>
      </c>
      <c r="AO16" s="48">
        <v>2024.08</v>
      </c>
      <c r="AP16" s="48">
        <v>2024.08</v>
      </c>
      <c r="AQ16" s="48">
        <v>7.31</v>
      </c>
      <c r="AR16" s="48">
        <v>182.87</v>
      </c>
    </row>
    <row r="17" spans="17:44" x14ac:dyDescent="0.35">
      <c r="Q17" s="14">
        <v>5</v>
      </c>
      <c r="R17" s="14">
        <v>0.5</v>
      </c>
      <c r="U17" s="51">
        <v>0.01</v>
      </c>
      <c r="V17" s="51">
        <v>0.5</v>
      </c>
      <c r="W17" s="25"/>
      <c r="X17" s="54">
        <f t="shared" si="1"/>
        <v>0</v>
      </c>
      <c r="Y17" s="24"/>
      <c r="Z17" s="55">
        <f t="shared" si="2"/>
        <v>0</v>
      </c>
      <c r="AA17" s="58">
        <v>3.4</v>
      </c>
      <c r="AB17" s="48">
        <v>19589.689999999999</v>
      </c>
      <c r="AC17" s="48">
        <v>2089.92</v>
      </c>
      <c r="AD17" s="46">
        <v>0</v>
      </c>
      <c r="AE17" s="49">
        <v>25000</v>
      </c>
      <c r="AF17" s="52"/>
      <c r="AG17" s="49">
        <v>55000</v>
      </c>
      <c r="AH17" s="52"/>
      <c r="AI17" s="52"/>
      <c r="AJ17" s="52">
        <f t="shared" si="0"/>
        <v>101679.61</v>
      </c>
      <c r="AK17" s="48">
        <v>877.78</v>
      </c>
      <c r="AL17" s="48">
        <v>146.30000000000001</v>
      </c>
      <c r="AM17" s="46">
        <v>0</v>
      </c>
      <c r="AN17" s="49">
        <v>1000</v>
      </c>
      <c r="AO17" s="48">
        <v>2024.08</v>
      </c>
      <c r="AP17" s="48">
        <v>2024.08</v>
      </c>
      <c r="AQ17" s="48">
        <v>7.31</v>
      </c>
      <c r="AR17" s="48">
        <v>182.87</v>
      </c>
    </row>
    <row r="18" spans="17:44" x14ac:dyDescent="0.35">
      <c r="Q18" s="14">
        <v>10</v>
      </c>
      <c r="R18" s="14">
        <v>1</v>
      </c>
      <c r="U18" s="51">
        <v>0.01</v>
      </c>
      <c r="V18" s="51">
        <v>1</v>
      </c>
      <c r="W18" s="25"/>
      <c r="X18" s="54">
        <f t="shared" si="1"/>
        <v>0</v>
      </c>
      <c r="Y18" s="24"/>
      <c r="Z18" s="55">
        <f t="shared" si="2"/>
        <v>0</v>
      </c>
      <c r="AA18" s="58">
        <v>3.4</v>
      </c>
      <c r="AB18" s="48">
        <v>19589.689999999999</v>
      </c>
      <c r="AC18" s="48">
        <v>2089.92</v>
      </c>
      <c r="AD18" s="46">
        <v>0</v>
      </c>
      <c r="AE18" s="49">
        <v>25000</v>
      </c>
      <c r="AF18" s="52"/>
      <c r="AG18" s="49">
        <v>55000</v>
      </c>
      <c r="AH18" s="52"/>
      <c r="AI18" s="52"/>
      <c r="AJ18" s="52">
        <f t="shared" si="0"/>
        <v>101679.61</v>
      </c>
      <c r="AK18" s="48">
        <v>877.78</v>
      </c>
      <c r="AL18" s="48">
        <v>146.30000000000001</v>
      </c>
      <c r="AM18" s="46">
        <v>0</v>
      </c>
      <c r="AN18" s="49">
        <v>1000</v>
      </c>
      <c r="AO18" s="48">
        <v>2024.08</v>
      </c>
      <c r="AP18" s="48">
        <v>2024.08</v>
      </c>
      <c r="AQ18" s="48">
        <v>7.31</v>
      </c>
      <c r="AR18" s="48">
        <v>182.87</v>
      </c>
    </row>
    <row r="19" spans="17:44" x14ac:dyDescent="0.35">
      <c r="Q19" s="14">
        <v>20</v>
      </c>
      <c r="R19" s="14">
        <v>2</v>
      </c>
      <c r="U19" s="51">
        <v>0.01</v>
      </c>
      <c r="V19" s="51">
        <v>2</v>
      </c>
      <c r="W19" s="25"/>
      <c r="X19" s="54">
        <f t="shared" si="1"/>
        <v>0</v>
      </c>
      <c r="Y19" s="24"/>
      <c r="Z19" s="55">
        <f t="shared" si="2"/>
        <v>0</v>
      </c>
      <c r="AA19" s="58">
        <v>3.4</v>
      </c>
      <c r="AB19" s="48">
        <v>19589.689999999999</v>
      </c>
      <c r="AC19" s="48">
        <v>2089.92</v>
      </c>
      <c r="AD19" s="46">
        <v>0</v>
      </c>
      <c r="AE19" s="49">
        <v>25000</v>
      </c>
      <c r="AF19" s="52"/>
      <c r="AG19" s="49">
        <v>55000</v>
      </c>
      <c r="AH19" s="52"/>
      <c r="AI19" s="52"/>
      <c r="AJ19" s="52">
        <f t="shared" si="0"/>
        <v>101679.61</v>
      </c>
      <c r="AK19" s="48">
        <v>877.78</v>
      </c>
      <c r="AL19" s="48">
        <v>146.30000000000001</v>
      </c>
      <c r="AM19" s="46">
        <v>0</v>
      </c>
      <c r="AN19" s="49">
        <v>1000</v>
      </c>
      <c r="AO19" s="48">
        <v>2024.08</v>
      </c>
      <c r="AP19" s="48">
        <v>2024.08</v>
      </c>
      <c r="AQ19" s="48">
        <v>7.31</v>
      </c>
      <c r="AR19" s="48">
        <v>182.87</v>
      </c>
    </row>
    <row r="20" spans="17:44" x14ac:dyDescent="0.35">
      <c r="Q20" s="14">
        <v>50</v>
      </c>
      <c r="R20" s="14">
        <v>5</v>
      </c>
      <c r="U20" s="51">
        <v>0.01</v>
      </c>
      <c r="V20" s="51">
        <v>5</v>
      </c>
      <c r="W20" s="25"/>
      <c r="X20" s="54">
        <f t="shared" si="1"/>
        <v>0</v>
      </c>
      <c r="Y20" s="24"/>
      <c r="Z20" s="55">
        <f t="shared" si="2"/>
        <v>0</v>
      </c>
      <c r="AA20" s="58">
        <v>3.4</v>
      </c>
      <c r="AB20" s="48">
        <v>19589.689999999999</v>
      </c>
      <c r="AC20" s="48">
        <v>2089.92</v>
      </c>
      <c r="AD20" s="46">
        <v>0</v>
      </c>
      <c r="AE20" s="49">
        <v>25000</v>
      </c>
      <c r="AF20" s="52"/>
      <c r="AG20" s="49">
        <v>55000</v>
      </c>
      <c r="AH20" s="52"/>
      <c r="AI20" s="52"/>
      <c r="AJ20" s="52">
        <f t="shared" si="0"/>
        <v>101679.61</v>
      </c>
      <c r="AK20" s="48">
        <v>877.78</v>
      </c>
      <c r="AL20" s="48">
        <v>146.30000000000001</v>
      </c>
      <c r="AM20" s="46">
        <v>0</v>
      </c>
      <c r="AN20" s="49">
        <v>1000</v>
      </c>
      <c r="AO20" s="48">
        <v>2024.08</v>
      </c>
      <c r="AP20" s="48">
        <v>2024.08</v>
      </c>
      <c r="AQ20" s="48">
        <v>7.31</v>
      </c>
      <c r="AR20" s="48">
        <v>182.87</v>
      </c>
    </row>
    <row r="21" spans="17:44" x14ac:dyDescent="0.35">
      <c r="Q21" s="14">
        <v>100</v>
      </c>
      <c r="R21" s="14">
        <v>10</v>
      </c>
      <c r="U21" s="51">
        <v>0.01</v>
      </c>
      <c r="V21" s="51">
        <v>10</v>
      </c>
      <c r="W21" s="25"/>
      <c r="X21" s="54">
        <f t="shared" si="1"/>
        <v>0</v>
      </c>
      <c r="Y21" s="24"/>
      <c r="Z21" s="55">
        <f t="shared" si="2"/>
        <v>0</v>
      </c>
      <c r="AA21" s="58">
        <v>3.3</v>
      </c>
      <c r="AB21" s="48">
        <v>19589.689999999999</v>
      </c>
      <c r="AC21" s="48">
        <v>2089.92</v>
      </c>
      <c r="AD21" s="46">
        <v>0</v>
      </c>
      <c r="AE21" s="49">
        <v>25000</v>
      </c>
      <c r="AF21" s="52"/>
      <c r="AG21" s="49">
        <v>55000</v>
      </c>
      <c r="AH21" s="52"/>
      <c r="AI21" s="52"/>
      <c r="AJ21" s="52">
        <f t="shared" si="0"/>
        <v>101679.61</v>
      </c>
      <c r="AK21" s="48">
        <v>877.78</v>
      </c>
      <c r="AL21" s="48">
        <v>146.30000000000001</v>
      </c>
      <c r="AM21" s="46">
        <v>0</v>
      </c>
      <c r="AN21" s="49">
        <v>1000</v>
      </c>
      <c r="AO21" s="48">
        <v>2024.08</v>
      </c>
      <c r="AP21" s="48">
        <v>2024.08</v>
      </c>
      <c r="AQ21" s="48">
        <v>7.31</v>
      </c>
      <c r="AR21" s="48">
        <v>182.87</v>
      </c>
    </row>
    <row r="22" spans="17:44" x14ac:dyDescent="0.35">
      <c r="Q22" s="14">
        <v>200</v>
      </c>
      <c r="U22" s="51">
        <v>0.1</v>
      </c>
      <c r="V22" s="51">
        <v>5.0000000000000001E-3</v>
      </c>
      <c r="W22" s="25"/>
      <c r="X22" s="54">
        <f t="shared" si="1"/>
        <v>0</v>
      </c>
      <c r="Y22" s="24"/>
      <c r="Z22" s="55">
        <f t="shared" si="2"/>
        <v>0</v>
      </c>
      <c r="AA22" s="58">
        <v>2.8</v>
      </c>
      <c r="AB22" s="48">
        <v>19589.689999999999</v>
      </c>
      <c r="AC22" s="48">
        <v>2089.92</v>
      </c>
      <c r="AD22" s="46">
        <v>0</v>
      </c>
      <c r="AE22" s="49">
        <v>25000</v>
      </c>
      <c r="AF22" s="52"/>
      <c r="AG22" s="49">
        <v>55000</v>
      </c>
      <c r="AH22" s="52"/>
      <c r="AI22" s="52"/>
      <c r="AJ22" s="52">
        <f t="shared" si="0"/>
        <v>101679.61</v>
      </c>
      <c r="AK22" s="48">
        <v>877.78</v>
      </c>
      <c r="AL22" s="48">
        <v>146.30000000000001</v>
      </c>
      <c r="AM22" s="46">
        <v>0</v>
      </c>
      <c r="AN22" s="49">
        <v>1000</v>
      </c>
      <c r="AO22" s="48">
        <v>2024.08</v>
      </c>
      <c r="AP22" s="48">
        <v>2024.08</v>
      </c>
      <c r="AQ22" s="48">
        <v>7.31</v>
      </c>
      <c r="AR22" s="48">
        <v>182.87</v>
      </c>
    </row>
    <row r="23" spans="17:44" x14ac:dyDescent="0.35">
      <c r="Q23" s="14">
        <v>500</v>
      </c>
      <c r="U23" s="51">
        <v>0.1</v>
      </c>
      <c r="V23" s="51">
        <v>8.0000000000000002E-3</v>
      </c>
      <c r="W23" s="25"/>
      <c r="X23" s="54">
        <f t="shared" si="1"/>
        <v>0</v>
      </c>
      <c r="Y23" s="24"/>
      <c r="Z23" s="55">
        <f t="shared" si="2"/>
        <v>0</v>
      </c>
      <c r="AA23" s="58">
        <v>2.9</v>
      </c>
      <c r="AB23" s="48">
        <v>19589.689999999999</v>
      </c>
      <c r="AC23" s="48">
        <v>2089.92</v>
      </c>
      <c r="AD23" s="46">
        <v>0</v>
      </c>
      <c r="AE23" s="49">
        <v>25000</v>
      </c>
      <c r="AF23" s="52"/>
      <c r="AG23" s="49">
        <v>55000</v>
      </c>
      <c r="AH23" s="52"/>
      <c r="AI23" s="52"/>
      <c r="AJ23" s="52">
        <f t="shared" si="0"/>
        <v>101679.61</v>
      </c>
      <c r="AK23" s="48">
        <v>877.78</v>
      </c>
      <c r="AL23" s="48">
        <v>146.30000000000001</v>
      </c>
      <c r="AM23" s="46">
        <v>0</v>
      </c>
      <c r="AN23" s="49">
        <v>1000</v>
      </c>
      <c r="AO23" s="48">
        <v>2024.08</v>
      </c>
      <c r="AP23" s="48">
        <v>2024.08</v>
      </c>
      <c r="AQ23" s="48">
        <v>7.31</v>
      </c>
      <c r="AR23" s="48">
        <v>182.87</v>
      </c>
    </row>
    <row r="24" spans="17:44" x14ac:dyDescent="0.35">
      <c r="U24" s="51">
        <v>0.1</v>
      </c>
      <c r="V24" s="51">
        <v>0.01</v>
      </c>
      <c r="W24" s="25"/>
      <c r="X24" s="54">
        <f t="shared" si="1"/>
        <v>0</v>
      </c>
      <c r="Y24" s="24"/>
      <c r="Z24" s="55">
        <f t="shared" si="2"/>
        <v>0</v>
      </c>
      <c r="AA24" s="58">
        <v>2.9</v>
      </c>
      <c r="AB24" s="48">
        <v>19589.689999999999</v>
      </c>
      <c r="AC24" s="48">
        <v>2089.92</v>
      </c>
      <c r="AD24" s="46">
        <v>0</v>
      </c>
      <c r="AE24" s="49">
        <v>25000</v>
      </c>
      <c r="AF24" s="52"/>
      <c r="AG24" s="49">
        <v>55000</v>
      </c>
      <c r="AH24" s="52"/>
      <c r="AI24" s="52"/>
      <c r="AJ24" s="52">
        <f t="shared" si="0"/>
        <v>101679.61</v>
      </c>
      <c r="AK24" s="48">
        <v>877.78</v>
      </c>
      <c r="AL24" s="48">
        <v>146.30000000000001</v>
      </c>
      <c r="AM24" s="46">
        <v>0</v>
      </c>
      <c r="AN24" s="49">
        <v>1000</v>
      </c>
      <c r="AO24" s="48">
        <v>2024.08</v>
      </c>
      <c r="AP24" s="48">
        <v>2024.08</v>
      </c>
      <c r="AQ24" s="48">
        <v>7.31</v>
      </c>
      <c r="AR24" s="48">
        <v>182.87</v>
      </c>
    </row>
    <row r="25" spans="17:44" x14ac:dyDescent="0.35">
      <c r="U25" s="51">
        <v>0.1</v>
      </c>
      <c r="V25" s="51">
        <v>0.02</v>
      </c>
      <c r="W25" s="25"/>
      <c r="X25" s="54">
        <f t="shared" si="1"/>
        <v>0</v>
      </c>
      <c r="Y25" s="24"/>
      <c r="Z25" s="55">
        <f t="shared" si="2"/>
        <v>0</v>
      </c>
      <c r="AA25" s="58">
        <v>3.1</v>
      </c>
      <c r="AB25" s="48">
        <v>19589.689999999999</v>
      </c>
      <c r="AC25" s="48">
        <v>2089.92</v>
      </c>
      <c r="AD25" s="46">
        <v>0</v>
      </c>
      <c r="AE25" s="49">
        <v>25000</v>
      </c>
      <c r="AF25" s="52"/>
      <c r="AG25" s="49">
        <v>55000</v>
      </c>
      <c r="AH25" s="52"/>
      <c r="AI25" s="52"/>
      <c r="AJ25" s="52">
        <f t="shared" si="0"/>
        <v>101679.61</v>
      </c>
      <c r="AK25" s="48">
        <v>877.78</v>
      </c>
      <c r="AL25" s="48">
        <v>146.30000000000001</v>
      </c>
      <c r="AM25" s="46">
        <v>0</v>
      </c>
      <c r="AN25" s="49">
        <v>1000</v>
      </c>
      <c r="AO25" s="48">
        <v>2024.08</v>
      </c>
      <c r="AP25" s="48">
        <v>2024.08</v>
      </c>
      <c r="AQ25" s="48">
        <v>7.31</v>
      </c>
      <c r="AR25" s="48">
        <v>182.87</v>
      </c>
    </row>
    <row r="26" spans="17:44" x14ac:dyDescent="0.35">
      <c r="U26" s="51">
        <v>0.1</v>
      </c>
      <c r="V26" s="51">
        <v>0.05</v>
      </c>
      <c r="W26" s="25"/>
      <c r="X26" s="54">
        <f t="shared" si="1"/>
        <v>0</v>
      </c>
      <c r="Y26" s="24"/>
      <c r="Z26" s="55">
        <f t="shared" si="2"/>
        <v>0</v>
      </c>
      <c r="AA26" s="58">
        <v>3.2</v>
      </c>
      <c r="AB26" s="48">
        <v>19589.689999999999</v>
      </c>
      <c r="AC26" s="48">
        <v>2089.92</v>
      </c>
      <c r="AD26" s="46">
        <v>0</v>
      </c>
      <c r="AE26" s="49">
        <v>25000</v>
      </c>
      <c r="AF26" s="52"/>
      <c r="AG26" s="49">
        <v>55000</v>
      </c>
      <c r="AH26" s="52"/>
      <c r="AI26" s="52"/>
      <c r="AJ26" s="52">
        <f t="shared" si="0"/>
        <v>101679.61</v>
      </c>
      <c r="AK26" s="48">
        <v>877.78</v>
      </c>
      <c r="AL26" s="48">
        <v>146.30000000000001</v>
      </c>
      <c r="AM26" s="46">
        <v>0</v>
      </c>
      <c r="AN26" s="49">
        <v>1000</v>
      </c>
      <c r="AO26" s="48">
        <v>2024.08</v>
      </c>
      <c r="AP26" s="48">
        <v>2024.08</v>
      </c>
      <c r="AQ26" s="48">
        <v>7.31</v>
      </c>
      <c r="AR26" s="48">
        <v>182.87</v>
      </c>
    </row>
    <row r="27" spans="17:44" x14ac:dyDescent="0.35">
      <c r="U27" s="51">
        <v>0.1</v>
      </c>
      <c r="V27" s="51">
        <v>0.1</v>
      </c>
      <c r="W27" s="25"/>
      <c r="X27" s="54">
        <f t="shared" si="1"/>
        <v>0</v>
      </c>
      <c r="Y27" s="24"/>
      <c r="Z27" s="55">
        <f t="shared" si="2"/>
        <v>0</v>
      </c>
      <c r="AA27" s="58">
        <v>3.2</v>
      </c>
      <c r="AB27" s="48">
        <v>19589.689999999999</v>
      </c>
      <c r="AC27" s="48">
        <v>2089.92</v>
      </c>
      <c r="AD27" s="46">
        <v>0</v>
      </c>
      <c r="AE27" s="49">
        <v>25000</v>
      </c>
      <c r="AF27" s="52"/>
      <c r="AG27" s="49">
        <v>55000</v>
      </c>
      <c r="AH27" s="52"/>
      <c r="AI27" s="52"/>
      <c r="AJ27" s="52">
        <f t="shared" si="0"/>
        <v>101679.61</v>
      </c>
      <c r="AK27" s="48">
        <v>877.78</v>
      </c>
      <c r="AL27" s="48">
        <v>146.30000000000001</v>
      </c>
      <c r="AM27" s="46">
        <v>0</v>
      </c>
      <c r="AN27" s="49">
        <v>1000</v>
      </c>
      <c r="AO27" s="48">
        <v>2024.08</v>
      </c>
      <c r="AP27" s="48">
        <v>2024.08</v>
      </c>
      <c r="AQ27" s="48">
        <v>7.31</v>
      </c>
      <c r="AR27" s="48">
        <v>182.87</v>
      </c>
    </row>
    <row r="28" spans="17:44" x14ac:dyDescent="0.35">
      <c r="U28" s="51">
        <v>0.1</v>
      </c>
      <c r="V28" s="51">
        <v>0.2</v>
      </c>
      <c r="W28" s="25"/>
      <c r="X28" s="54">
        <f t="shared" si="1"/>
        <v>0</v>
      </c>
      <c r="Y28" s="24"/>
      <c r="Z28" s="55">
        <f t="shared" si="2"/>
        <v>0</v>
      </c>
      <c r="AA28" s="58">
        <v>3.3</v>
      </c>
      <c r="AB28" s="48">
        <v>19589.689999999999</v>
      </c>
      <c r="AC28" s="48">
        <v>2089.92</v>
      </c>
      <c r="AD28" s="46">
        <v>0</v>
      </c>
      <c r="AE28" s="49">
        <v>25000</v>
      </c>
      <c r="AF28" s="52"/>
      <c r="AG28" s="49">
        <v>55000</v>
      </c>
      <c r="AH28" s="52"/>
      <c r="AI28" s="52"/>
      <c r="AJ28" s="52">
        <f t="shared" si="0"/>
        <v>101679.61</v>
      </c>
      <c r="AK28" s="48">
        <v>877.78</v>
      </c>
      <c r="AL28" s="48">
        <v>146.30000000000001</v>
      </c>
      <c r="AM28" s="46">
        <v>0</v>
      </c>
      <c r="AN28" s="49">
        <v>1000</v>
      </c>
      <c r="AO28" s="48">
        <v>2024.08</v>
      </c>
      <c r="AP28" s="48">
        <v>2024.08</v>
      </c>
      <c r="AQ28" s="48">
        <v>7.31</v>
      </c>
      <c r="AR28" s="48">
        <v>182.87</v>
      </c>
    </row>
    <row r="29" spans="17:44" x14ac:dyDescent="0.35">
      <c r="U29" s="51">
        <v>0.1</v>
      </c>
      <c r="V29" s="51">
        <v>0.5</v>
      </c>
      <c r="W29" s="25"/>
      <c r="X29" s="54">
        <f t="shared" si="1"/>
        <v>0</v>
      </c>
      <c r="Y29" s="24"/>
      <c r="Z29" s="55">
        <f t="shared" si="2"/>
        <v>0</v>
      </c>
      <c r="AA29" s="58">
        <v>3.4</v>
      </c>
      <c r="AB29" s="48">
        <v>19589.689999999999</v>
      </c>
      <c r="AC29" s="48">
        <v>2089.92</v>
      </c>
      <c r="AD29" s="46">
        <v>0</v>
      </c>
      <c r="AE29" s="49">
        <v>25000</v>
      </c>
      <c r="AF29" s="52"/>
      <c r="AG29" s="49">
        <v>55000</v>
      </c>
      <c r="AH29" s="52"/>
      <c r="AI29" s="52"/>
      <c r="AJ29" s="52">
        <f t="shared" si="0"/>
        <v>101679.61</v>
      </c>
      <c r="AK29" s="48">
        <v>877.78</v>
      </c>
      <c r="AL29" s="48">
        <v>146.30000000000001</v>
      </c>
      <c r="AM29" s="46">
        <v>0</v>
      </c>
      <c r="AN29" s="49">
        <v>1000</v>
      </c>
      <c r="AO29" s="48">
        <v>2024.08</v>
      </c>
      <c r="AP29" s="48">
        <v>2024.08</v>
      </c>
      <c r="AQ29" s="48">
        <v>7.31</v>
      </c>
      <c r="AR29" s="48">
        <v>182.87</v>
      </c>
    </row>
    <row r="30" spans="17:44" x14ac:dyDescent="0.35">
      <c r="U30" s="51">
        <v>0.1</v>
      </c>
      <c r="V30" s="51">
        <v>1</v>
      </c>
      <c r="W30" s="25"/>
      <c r="X30" s="54">
        <f t="shared" si="1"/>
        <v>0</v>
      </c>
      <c r="Y30" s="24"/>
      <c r="Z30" s="55">
        <f t="shared" si="2"/>
        <v>0</v>
      </c>
      <c r="AA30" s="58">
        <v>3.4</v>
      </c>
      <c r="AB30" s="48">
        <v>19589.689999999999</v>
      </c>
      <c r="AC30" s="48">
        <v>2089.92</v>
      </c>
      <c r="AD30" s="46">
        <v>0</v>
      </c>
      <c r="AE30" s="49">
        <v>25000</v>
      </c>
      <c r="AF30" s="52"/>
      <c r="AG30" s="49">
        <v>55000</v>
      </c>
      <c r="AH30" s="52"/>
      <c r="AI30" s="52"/>
      <c r="AJ30" s="52">
        <f t="shared" si="0"/>
        <v>101679.61</v>
      </c>
      <c r="AK30" s="48">
        <v>877.78</v>
      </c>
      <c r="AL30" s="48">
        <v>146.30000000000001</v>
      </c>
      <c r="AM30" s="46">
        <v>0</v>
      </c>
      <c r="AN30" s="49">
        <v>1000</v>
      </c>
      <c r="AO30" s="48">
        <v>2024.08</v>
      </c>
      <c r="AP30" s="48">
        <v>2024.08</v>
      </c>
      <c r="AQ30" s="48">
        <v>7.31</v>
      </c>
      <c r="AR30" s="48">
        <v>182.87</v>
      </c>
    </row>
    <row r="31" spans="17:44" x14ac:dyDescent="0.35">
      <c r="U31" s="51">
        <v>0.1</v>
      </c>
      <c r="V31" s="51">
        <v>2</v>
      </c>
      <c r="W31" s="25"/>
      <c r="X31" s="54">
        <f t="shared" si="1"/>
        <v>0</v>
      </c>
      <c r="Y31" s="24"/>
      <c r="Z31" s="55">
        <f t="shared" si="2"/>
        <v>0</v>
      </c>
      <c r="AA31" s="58">
        <v>3.3</v>
      </c>
      <c r="AB31" s="48">
        <v>19589.689999999999</v>
      </c>
      <c r="AC31" s="48">
        <v>2089.92</v>
      </c>
      <c r="AD31" s="46">
        <v>0</v>
      </c>
      <c r="AE31" s="49">
        <v>25000</v>
      </c>
      <c r="AF31" s="52"/>
      <c r="AG31" s="49">
        <v>55000</v>
      </c>
      <c r="AH31" s="52"/>
      <c r="AI31" s="52"/>
      <c r="AJ31" s="52">
        <f t="shared" si="0"/>
        <v>101679.61</v>
      </c>
      <c r="AK31" s="48">
        <v>877.78</v>
      </c>
      <c r="AL31" s="48">
        <v>146.30000000000001</v>
      </c>
      <c r="AM31" s="46">
        <v>0</v>
      </c>
      <c r="AN31" s="49">
        <v>1000</v>
      </c>
      <c r="AO31" s="48">
        <v>2024.08</v>
      </c>
      <c r="AP31" s="48">
        <v>2024.08</v>
      </c>
      <c r="AQ31" s="48">
        <v>7.31</v>
      </c>
      <c r="AR31" s="48">
        <v>182.87</v>
      </c>
    </row>
    <row r="32" spans="17:44" x14ac:dyDescent="0.35">
      <c r="U32" s="51">
        <v>0.1</v>
      </c>
      <c r="V32" s="51">
        <v>5</v>
      </c>
      <c r="W32" s="25"/>
      <c r="X32" s="54">
        <f t="shared" si="1"/>
        <v>0</v>
      </c>
      <c r="Y32" s="24"/>
      <c r="Z32" s="55">
        <f t="shared" si="2"/>
        <v>0</v>
      </c>
      <c r="AA32" s="58">
        <v>3.3</v>
      </c>
      <c r="AB32" s="48">
        <v>19589.689999999999</v>
      </c>
      <c r="AC32" s="48">
        <v>2089.92</v>
      </c>
      <c r="AD32" s="46">
        <v>0</v>
      </c>
      <c r="AE32" s="49">
        <v>25000</v>
      </c>
      <c r="AF32" s="52"/>
      <c r="AG32" s="49">
        <v>55000</v>
      </c>
      <c r="AH32" s="52"/>
      <c r="AI32" s="52"/>
      <c r="AJ32" s="52">
        <f t="shared" si="0"/>
        <v>101679.61</v>
      </c>
      <c r="AK32" s="48">
        <v>877.78</v>
      </c>
      <c r="AL32" s="48">
        <v>146.30000000000001</v>
      </c>
      <c r="AM32" s="46">
        <v>0</v>
      </c>
      <c r="AN32" s="49">
        <v>1000</v>
      </c>
      <c r="AO32" s="48">
        <v>2024.08</v>
      </c>
      <c r="AP32" s="48">
        <v>2024.08</v>
      </c>
      <c r="AQ32" s="48">
        <v>7.31</v>
      </c>
      <c r="AR32" s="48">
        <v>182.87</v>
      </c>
    </row>
    <row r="33" spans="21:44" x14ac:dyDescent="0.35">
      <c r="U33" s="51">
        <v>0.1</v>
      </c>
      <c r="V33" s="51">
        <v>10</v>
      </c>
      <c r="W33" s="25"/>
      <c r="X33" s="54">
        <f t="shared" si="1"/>
        <v>0</v>
      </c>
      <c r="Y33" s="24"/>
      <c r="Z33" s="55">
        <f t="shared" si="2"/>
        <v>0</v>
      </c>
      <c r="AA33" s="58">
        <v>3.3</v>
      </c>
      <c r="AB33" s="48">
        <v>19589.689999999999</v>
      </c>
      <c r="AC33" s="48">
        <v>2089.92</v>
      </c>
      <c r="AD33" s="46">
        <v>0</v>
      </c>
      <c r="AE33" s="49">
        <v>25000</v>
      </c>
      <c r="AF33" s="52"/>
      <c r="AG33" s="49">
        <v>55000</v>
      </c>
      <c r="AH33" s="52"/>
      <c r="AI33" s="52"/>
      <c r="AJ33" s="52">
        <f t="shared" si="0"/>
        <v>101679.61</v>
      </c>
      <c r="AK33" s="48">
        <v>877.78</v>
      </c>
      <c r="AL33" s="48">
        <v>146.30000000000001</v>
      </c>
      <c r="AM33" s="46">
        <v>0</v>
      </c>
      <c r="AN33" s="49">
        <v>1000</v>
      </c>
      <c r="AO33" s="48">
        <v>2024.08</v>
      </c>
      <c r="AP33" s="48">
        <v>2024.08</v>
      </c>
      <c r="AQ33" s="48">
        <v>7.31</v>
      </c>
      <c r="AR33" s="48">
        <v>182.87</v>
      </c>
    </row>
    <row r="34" spans="21:44" x14ac:dyDescent="0.35">
      <c r="U34" s="51">
        <v>0.2</v>
      </c>
      <c r="V34" s="51">
        <v>5.0000000000000001E-3</v>
      </c>
      <c r="W34" s="25"/>
      <c r="X34" s="54">
        <f t="shared" si="1"/>
        <v>0</v>
      </c>
      <c r="Y34" s="24"/>
      <c r="Z34" s="55">
        <f t="shared" si="2"/>
        <v>0</v>
      </c>
      <c r="AA34" s="58">
        <v>2.7</v>
      </c>
      <c r="AB34" s="48">
        <v>19589.689999999999</v>
      </c>
      <c r="AC34" s="48">
        <v>2089.92</v>
      </c>
      <c r="AD34" s="46">
        <v>0</v>
      </c>
      <c r="AE34" s="49">
        <v>25000</v>
      </c>
      <c r="AF34" s="52"/>
      <c r="AG34" s="49">
        <v>55000</v>
      </c>
      <c r="AH34" s="52"/>
      <c r="AI34" s="52"/>
      <c r="AJ34" s="52">
        <f t="shared" si="0"/>
        <v>101679.61</v>
      </c>
      <c r="AK34" s="48">
        <v>877.78</v>
      </c>
      <c r="AL34" s="48">
        <v>146.30000000000001</v>
      </c>
      <c r="AM34" s="46">
        <v>0</v>
      </c>
      <c r="AN34" s="49">
        <v>1000</v>
      </c>
      <c r="AO34" s="48">
        <v>2024.08</v>
      </c>
      <c r="AP34" s="48">
        <v>2024.08</v>
      </c>
      <c r="AQ34" s="48">
        <v>7.31</v>
      </c>
      <c r="AR34" s="48">
        <v>182.87</v>
      </c>
    </row>
    <row r="35" spans="21:44" x14ac:dyDescent="0.35">
      <c r="U35" s="51">
        <v>0.2</v>
      </c>
      <c r="V35" s="51">
        <v>8.0000000000000002E-3</v>
      </c>
      <c r="W35" s="25"/>
      <c r="X35" s="54">
        <f t="shared" si="1"/>
        <v>0</v>
      </c>
      <c r="Y35" s="24"/>
      <c r="Z35" s="55">
        <f t="shared" si="2"/>
        <v>0</v>
      </c>
      <c r="AA35" s="58">
        <v>2.8</v>
      </c>
      <c r="AB35" s="48">
        <v>19589.689999999999</v>
      </c>
      <c r="AC35" s="48">
        <v>2089.92</v>
      </c>
      <c r="AD35" s="46">
        <v>0</v>
      </c>
      <c r="AE35" s="49">
        <v>25000</v>
      </c>
      <c r="AF35" s="52"/>
      <c r="AG35" s="49">
        <v>55000</v>
      </c>
      <c r="AH35" s="52"/>
      <c r="AI35" s="52"/>
      <c r="AJ35" s="52">
        <f t="shared" si="0"/>
        <v>101679.61</v>
      </c>
      <c r="AK35" s="48">
        <v>877.78</v>
      </c>
      <c r="AL35" s="48">
        <v>146.30000000000001</v>
      </c>
      <c r="AM35" s="46">
        <v>0</v>
      </c>
      <c r="AN35" s="49">
        <v>1000</v>
      </c>
      <c r="AO35" s="48">
        <v>2024.08</v>
      </c>
      <c r="AP35" s="48">
        <v>2024.08</v>
      </c>
      <c r="AQ35" s="48">
        <v>7.31</v>
      </c>
      <c r="AR35" s="48">
        <v>182.87</v>
      </c>
    </row>
    <row r="36" spans="21:44" x14ac:dyDescent="0.35">
      <c r="U36" s="51">
        <v>0.2</v>
      </c>
      <c r="V36" s="51">
        <v>0.01</v>
      </c>
      <c r="W36" s="25"/>
      <c r="X36" s="54">
        <f t="shared" si="1"/>
        <v>0</v>
      </c>
      <c r="Y36" s="24"/>
      <c r="Z36" s="55">
        <f t="shared" si="2"/>
        <v>0</v>
      </c>
      <c r="AA36" s="58">
        <v>2.8</v>
      </c>
      <c r="AB36" s="48">
        <v>19589.689999999999</v>
      </c>
      <c r="AC36" s="48">
        <v>2089.92</v>
      </c>
      <c r="AD36" s="46">
        <v>0</v>
      </c>
      <c r="AE36" s="49">
        <v>25000</v>
      </c>
      <c r="AF36" s="52"/>
      <c r="AG36" s="49">
        <v>55000</v>
      </c>
      <c r="AH36" s="52"/>
      <c r="AI36" s="52"/>
      <c r="AJ36" s="52">
        <f t="shared" si="0"/>
        <v>101679.61</v>
      </c>
      <c r="AK36" s="48">
        <v>877.78</v>
      </c>
      <c r="AL36" s="48">
        <v>146.30000000000001</v>
      </c>
      <c r="AM36" s="46">
        <v>0</v>
      </c>
      <c r="AN36" s="49">
        <v>1000</v>
      </c>
      <c r="AO36" s="48">
        <v>2024.08</v>
      </c>
      <c r="AP36" s="48">
        <v>2024.08</v>
      </c>
      <c r="AQ36" s="48">
        <v>7.31</v>
      </c>
      <c r="AR36" s="48">
        <v>182.87</v>
      </c>
    </row>
    <row r="37" spans="21:44" x14ac:dyDescent="0.35">
      <c r="U37" s="51">
        <v>0.2</v>
      </c>
      <c r="V37" s="51">
        <v>0.02</v>
      </c>
      <c r="W37" s="25"/>
      <c r="X37" s="54">
        <f t="shared" si="1"/>
        <v>0</v>
      </c>
      <c r="Y37" s="24"/>
      <c r="Z37" s="55">
        <f t="shared" si="2"/>
        <v>0</v>
      </c>
      <c r="AA37" s="58">
        <v>3</v>
      </c>
      <c r="AB37" s="48">
        <v>19589.689999999999</v>
      </c>
      <c r="AC37" s="48">
        <v>2089.92</v>
      </c>
      <c r="AD37" s="46">
        <v>0</v>
      </c>
      <c r="AE37" s="49">
        <v>25000</v>
      </c>
      <c r="AF37" s="52"/>
      <c r="AG37" s="49">
        <v>55000</v>
      </c>
      <c r="AH37" s="52"/>
      <c r="AI37" s="52"/>
      <c r="AJ37" s="52">
        <f t="shared" si="0"/>
        <v>101679.61</v>
      </c>
      <c r="AK37" s="48">
        <v>877.78</v>
      </c>
      <c r="AL37" s="48">
        <v>146.30000000000001</v>
      </c>
      <c r="AM37" s="46">
        <v>0</v>
      </c>
      <c r="AN37" s="49">
        <v>1000</v>
      </c>
      <c r="AO37" s="48">
        <v>2024.08</v>
      </c>
      <c r="AP37" s="48">
        <v>2024.08</v>
      </c>
      <c r="AQ37" s="48">
        <v>7.31</v>
      </c>
      <c r="AR37" s="48">
        <v>182.87</v>
      </c>
    </row>
    <row r="38" spans="21:44" x14ac:dyDescent="0.35">
      <c r="U38" s="51">
        <v>0.2</v>
      </c>
      <c r="V38" s="51">
        <v>0.05</v>
      </c>
      <c r="W38" s="25"/>
      <c r="X38" s="54">
        <f t="shared" si="1"/>
        <v>0</v>
      </c>
      <c r="Y38" s="24"/>
      <c r="Z38" s="55">
        <f t="shared" si="2"/>
        <v>0</v>
      </c>
      <c r="AA38" s="58">
        <v>3.1</v>
      </c>
      <c r="AB38" s="48">
        <v>19589.689999999999</v>
      </c>
      <c r="AC38" s="48">
        <v>2089.92</v>
      </c>
      <c r="AD38" s="46">
        <v>0</v>
      </c>
      <c r="AE38" s="49">
        <v>25000</v>
      </c>
      <c r="AF38" s="52"/>
      <c r="AG38" s="49">
        <v>55000</v>
      </c>
      <c r="AH38" s="52"/>
      <c r="AI38" s="52"/>
      <c r="AJ38" s="52">
        <f t="shared" si="0"/>
        <v>101679.61</v>
      </c>
      <c r="AK38" s="48">
        <v>877.78</v>
      </c>
      <c r="AL38" s="48">
        <v>146.30000000000001</v>
      </c>
      <c r="AM38" s="46">
        <v>0</v>
      </c>
      <c r="AN38" s="49">
        <v>1000</v>
      </c>
      <c r="AO38" s="48">
        <v>2024.08</v>
      </c>
      <c r="AP38" s="48">
        <v>2024.08</v>
      </c>
      <c r="AQ38" s="48">
        <v>7.31</v>
      </c>
      <c r="AR38" s="48">
        <v>182.87</v>
      </c>
    </row>
    <row r="39" spans="21:44" x14ac:dyDescent="0.35">
      <c r="U39" s="51">
        <v>0.2</v>
      </c>
      <c r="V39" s="51">
        <v>0.1</v>
      </c>
      <c r="W39" s="25"/>
      <c r="X39" s="54">
        <f t="shared" si="1"/>
        <v>0</v>
      </c>
      <c r="Y39" s="24"/>
      <c r="Z39" s="55">
        <f t="shared" si="2"/>
        <v>0</v>
      </c>
      <c r="AA39" s="58">
        <v>3.2</v>
      </c>
      <c r="AB39" s="48">
        <v>19589.689999999999</v>
      </c>
      <c r="AC39" s="48">
        <v>2089.92</v>
      </c>
      <c r="AD39" s="46">
        <v>0</v>
      </c>
      <c r="AE39" s="49">
        <v>25000</v>
      </c>
      <c r="AF39" s="52"/>
      <c r="AG39" s="49">
        <v>55000</v>
      </c>
      <c r="AH39" s="52"/>
      <c r="AI39" s="52"/>
      <c r="AJ39" s="52">
        <f t="shared" si="0"/>
        <v>101679.61</v>
      </c>
      <c r="AK39" s="48">
        <v>877.78</v>
      </c>
      <c r="AL39" s="48">
        <v>146.30000000000001</v>
      </c>
      <c r="AM39" s="46">
        <v>0</v>
      </c>
      <c r="AN39" s="49">
        <v>1000</v>
      </c>
      <c r="AO39" s="48">
        <v>2024.08</v>
      </c>
      <c r="AP39" s="48">
        <v>2024.08</v>
      </c>
      <c r="AQ39" s="48">
        <v>7.31</v>
      </c>
      <c r="AR39" s="48">
        <v>182.87</v>
      </c>
    </row>
    <row r="40" spans="21:44" x14ac:dyDescent="0.35">
      <c r="U40" s="51">
        <v>0.2</v>
      </c>
      <c r="V40" s="51">
        <v>0.2</v>
      </c>
      <c r="W40" s="25"/>
      <c r="X40" s="54">
        <f t="shared" si="1"/>
        <v>0</v>
      </c>
      <c r="Y40" s="24"/>
      <c r="Z40" s="55">
        <f t="shared" si="2"/>
        <v>0</v>
      </c>
      <c r="AA40" s="58">
        <v>3.2</v>
      </c>
      <c r="AB40" s="48">
        <v>19589.689999999999</v>
      </c>
      <c r="AC40" s="48">
        <v>2089.92</v>
      </c>
      <c r="AD40" s="46">
        <v>0</v>
      </c>
      <c r="AE40" s="49">
        <v>25000</v>
      </c>
      <c r="AF40" s="52"/>
      <c r="AG40" s="49">
        <v>55000</v>
      </c>
      <c r="AH40" s="52"/>
      <c r="AI40" s="52"/>
      <c r="AJ40" s="52">
        <f t="shared" si="0"/>
        <v>101679.61</v>
      </c>
      <c r="AK40" s="48">
        <v>877.78</v>
      </c>
      <c r="AL40" s="48">
        <v>146.30000000000001</v>
      </c>
      <c r="AM40" s="46">
        <v>0</v>
      </c>
      <c r="AN40" s="49">
        <v>1000</v>
      </c>
      <c r="AO40" s="48">
        <v>2024.08</v>
      </c>
      <c r="AP40" s="48">
        <v>2024.08</v>
      </c>
      <c r="AQ40" s="48">
        <v>7.31</v>
      </c>
      <c r="AR40" s="48">
        <v>182.87</v>
      </c>
    </row>
    <row r="41" spans="21:44" x14ac:dyDescent="0.35">
      <c r="U41" s="51">
        <v>0.2</v>
      </c>
      <c r="V41" s="51">
        <v>0.5</v>
      </c>
      <c r="W41" s="25"/>
      <c r="X41" s="54">
        <f t="shared" si="1"/>
        <v>0</v>
      </c>
      <c r="Y41" s="24"/>
      <c r="Z41" s="55">
        <f t="shared" si="2"/>
        <v>0</v>
      </c>
      <c r="AA41" s="58">
        <v>3.3</v>
      </c>
      <c r="AB41" s="48">
        <v>19589.689999999999</v>
      </c>
      <c r="AC41" s="48">
        <v>2089.92</v>
      </c>
      <c r="AD41" s="46">
        <v>0</v>
      </c>
      <c r="AE41" s="49">
        <v>25000</v>
      </c>
      <c r="AF41" s="52"/>
      <c r="AG41" s="49">
        <v>55000</v>
      </c>
      <c r="AH41" s="52"/>
      <c r="AI41" s="52"/>
      <c r="AJ41" s="52">
        <f t="shared" si="0"/>
        <v>101679.61</v>
      </c>
      <c r="AK41" s="48">
        <v>877.78</v>
      </c>
      <c r="AL41" s="48">
        <v>146.30000000000001</v>
      </c>
      <c r="AM41" s="46">
        <v>0</v>
      </c>
      <c r="AN41" s="49">
        <v>1000</v>
      </c>
      <c r="AO41" s="48">
        <v>2024.08</v>
      </c>
      <c r="AP41" s="48">
        <v>2024.08</v>
      </c>
      <c r="AQ41" s="48">
        <v>7.31</v>
      </c>
      <c r="AR41" s="48">
        <v>182.87</v>
      </c>
    </row>
    <row r="42" spans="21:44" x14ac:dyDescent="0.35">
      <c r="U42" s="51">
        <v>0.2</v>
      </c>
      <c r="V42" s="51">
        <v>1</v>
      </c>
      <c r="W42" s="25"/>
      <c r="X42" s="54">
        <f t="shared" si="1"/>
        <v>0</v>
      </c>
      <c r="Y42" s="24"/>
      <c r="Z42" s="55">
        <f t="shared" si="2"/>
        <v>0</v>
      </c>
      <c r="AA42" s="58">
        <v>3.3</v>
      </c>
      <c r="AB42" s="48">
        <v>19589.689999999999</v>
      </c>
      <c r="AC42" s="48">
        <v>2089.92</v>
      </c>
      <c r="AD42" s="46">
        <v>0</v>
      </c>
      <c r="AE42" s="49">
        <v>25000</v>
      </c>
      <c r="AF42" s="52"/>
      <c r="AG42" s="49">
        <v>55000</v>
      </c>
      <c r="AH42" s="52"/>
      <c r="AI42" s="52"/>
      <c r="AJ42" s="52">
        <f t="shared" si="0"/>
        <v>101679.61</v>
      </c>
      <c r="AK42" s="48">
        <v>877.78</v>
      </c>
      <c r="AL42" s="48">
        <v>146.30000000000001</v>
      </c>
      <c r="AM42" s="46">
        <v>0</v>
      </c>
      <c r="AN42" s="49">
        <v>1000</v>
      </c>
      <c r="AO42" s="48">
        <v>2024.08</v>
      </c>
      <c r="AP42" s="48">
        <v>2024.08</v>
      </c>
      <c r="AQ42" s="48">
        <v>7.31</v>
      </c>
      <c r="AR42" s="48">
        <v>182.87</v>
      </c>
    </row>
    <row r="43" spans="21:44" x14ac:dyDescent="0.35">
      <c r="U43" s="51">
        <v>0.2</v>
      </c>
      <c r="V43" s="51">
        <v>2</v>
      </c>
      <c r="W43" s="25"/>
      <c r="X43" s="54">
        <f t="shared" si="1"/>
        <v>0</v>
      </c>
      <c r="Y43" s="24"/>
      <c r="Z43" s="55">
        <f t="shared" si="2"/>
        <v>0</v>
      </c>
      <c r="AA43" s="58">
        <v>3.3</v>
      </c>
      <c r="AB43" s="48">
        <v>19589.689999999999</v>
      </c>
      <c r="AC43" s="48">
        <v>2089.92</v>
      </c>
      <c r="AD43" s="46">
        <v>0</v>
      </c>
      <c r="AE43" s="49">
        <v>25000</v>
      </c>
      <c r="AF43" s="52"/>
      <c r="AG43" s="49">
        <v>55000</v>
      </c>
      <c r="AH43" s="52"/>
      <c r="AI43" s="52"/>
      <c r="AJ43" s="52">
        <f t="shared" si="0"/>
        <v>101679.61</v>
      </c>
      <c r="AK43" s="48">
        <v>877.78</v>
      </c>
      <c r="AL43" s="48">
        <v>146.30000000000001</v>
      </c>
      <c r="AM43" s="46">
        <v>0</v>
      </c>
      <c r="AN43" s="49">
        <v>1000</v>
      </c>
      <c r="AO43" s="48">
        <v>2024.08</v>
      </c>
      <c r="AP43" s="48">
        <v>2024.08</v>
      </c>
      <c r="AQ43" s="48">
        <v>7.31</v>
      </c>
      <c r="AR43" s="48">
        <v>182.87</v>
      </c>
    </row>
    <row r="44" spans="21:44" x14ac:dyDescent="0.35">
      <c r="U44" s="51">
        <v>0.2</v>
      </c>
      <c r="V44" s="51">
        <v>5</v>
      </c>
      <c r="W44" s="25"/>
      <c r="X44" s="54">
        <f t="shared" si="1"/>
        <v>0</v>
      </c>
      <c r="Y44" s="24"/>
      <c r="Z44" s="55">
        <f t="shared" si="2"/>
        <v>0</v>
      </c>
      <c r="AA44" s="58">
        <v>3.3</v>
      </c>
      <c r="AB44" s="48">
        <v>19589.689999999999</v>
      </c>
      <c r="AC44" s="48">
        <v>2089.92</v>
      </c>
      <c r="AD44" s="46">
        <v>0</v>
      </c>
      <c r="AE44" s="49">
        <v>25000</v>
      </c>
      <c r="AF44" s="52"/>
      <c r="AG44" s="49">
        <v>55000</v>
      </c>
      <c r="AH44" s="52"/>
      <c r="AI44" s="52"/>
      <c r="AJ44" s="52">
        <f t="shared" si="0"/>
        <v>101679.61</v>
      </c>
      <c r="AK44" s="48">
        <v>877.78</v>
      </c>
      <c r="AL44" s="48">
        <v>146.30000000000001</v>
      </c>
      <c r="AM44" s="46">
        <v>0</v>
      </c>
      <c r="AN44" s="49">
        <v>1000</v>
      </c>
      <c r="AO44" s="48">
        <v>2024.08</v>
      </c>
      <c r="AP44" s="48">
        <v>2024.08</v>
      </c>
      <c r="AQ44" s="48">
        <v>7.31</v>
      </c>
      <c r="AR44" s="48">
        <v>182.87</v>
      </c>
    </row>
    <row r="45" spans="21:44" x14ac:dyDescent="0.35">
      <c r="U45" s="51">
        <v>0.2</v>
      </c>
      <c r="V45" s="51">
        <v>10</v>
      </c>
      <c r="W45" s="25"/>
      <c r="X45" s="54">
        <f t="shared" si="1"/>
        <v>0</v>
      </c>
      <c r="Y45" s="24"/>
      <c r="Z45" s="55">
        <f t="shared" si="2"/>
        <v>0</v>
      </c>
      <c r="AA45" s="58">
        <v>3.3</v>
      </c>
      <c r="AB45" s="48">
        <v>19589.689999999999</v>
      </c>
      <c r="AC45" s="48">
        <v>2089.92</v>
      </c>
      <c r="AD45" s="46">
        <v>0</v>
      </c>
      <c r="AE45" s="49">
        <v>25000</v>
      </c>
      <c r="AF45" s="52"/>
      <c r="AG45" s="49">
        <v>55000</v>
      </c>
      <c r="AH45" s="52"/>
      <c r="AI45" s="52"/>
      <c r="AJ45" s="52">
        <f t="shared" si="0"/>
        <v>101679.61</v>
      </c>
      <c r="AK45" s="48">
        <v>877.78</v>
      </c>
      <c r="AL45" s="48">
        <v>146.30000000000001</v>
      </c>
      <c r="AM45" s="46">
        <v>0</v>
      </c>
      <c r="AN45" s="49">
        <v>1000</v>
      </c>
      <c r="AO45" s="48">
        <v>2024.08</v>
      </c>
      <c r="AP45" s="48">
        <v>2024.08</v>
      </c>
      <c r="AQ45" s="48">
        <v>7.31</v>
      </c>
      <c r="AR45" s="48">
        <v>182.87</v>
      </c>
    </row>
    <row r="46" spans="21:44" x14ac:dyDescent="0.35">
      <c r="U46" s="51">
        <v>0.5</v>
      </c>
      <c r="V46" s="51">
        <v>5.0000000000000001E-3</v>
      </c>
      <c r="W46" s="25"/>
      <c r="X46" s="54">
        <f t="shared" si="1"/>
        <v>0</v>
      </c>
      <c r="Y46" s="24"/>
      <c r="Z46" s="55">
        <f t="shared" si="2"/>
        <v>0</v>
      </c>
      <c r="AA46" s="58">
        <v>2.2000000000000002</v>
      </c>
      <c r="AB46" s="48">
        <v>19589.689999999999</v>
      </c>
      <c r="AC46" s="48">
        <v>2089.92</v>
      </c>
      <c r="AD46" s="46">
        <v>0</v>
      </c>
      <c r="AE46" s="49">
        <v>25000</v>
      </c>
      <c r="AF46" s="52"/>
      <c r="AG46" s="49">
        <v>55000</v>
      </c>
      <c r="AH46" s="52"/>
      <c r="AI46" s="52"/>
      <c r="AJ46" s="52">
        <f t="shared" si="0"/>
        <v>101679.61</v>
      </c>
      <c r="AK46" s="48">
        <v>877.78</v>
      </c>
      <c r="AL46" s="48">
        <v>146.30000000000001</v>
      </c>
      <c r="AM46" s="46">
        <v>0</v>
      </c>
      <c r="AN46" s="49">
        <v>1000</v>
      </c>
      <c r="AO46" s="48">
        <v>2024.08</v>
      </c>
      <c r="AP46" s="48">
        <v>2024.08</v>
      </c>
      <c r="AQ46" s="48">
        <v>7.31</v>
      </c>
      <c r="AR46" s="48">
        <v>182.87</v>
      </c>
    </row>
    <row r="47" spans="21:44" x14ac:dyDescent="0.35">
      <c r="U47" s="51">
        <v>0.5</v>
      </c>
      <c r="V47" s="51">
        <v>8.0000000000000002E-3</v>
      </c>
      <c r="W47" s="25"/>
      <c r="X47" s="54">
        <f t="shared" si="1"/>
        <v>0</v>
      </c>
      <c r="Y47" s="24"/>
      <c r="Z47" s="55">
        <f t="shared" si="2"/>
        <v>0</v>
      </c>
      <c r="AA47" s="58">
        <v>2.4</v>
      </c>
      <c r="AB47" s="48">
        <v>19589.689999999999</v>
      </c>
      <c r="AC47" s="48">
        <v>2089.92</v>
      </c>
      <c r="AD47" s="46">
        <v>0</v>
      </c>
      <c r="AE47" s="49">
        <v>25000</v>
      </c>
      <c r="AF47" s="52"/>
      <c r="AG47" s="49">
        <v>55000</v>
      </c>
      <c r="AH47" s="52"/>
      <c r="AI47" s="52"/>
      <c r="AJ47" s="52">
        <f t="shared" si="0"/>
        <v>101679.61</v>
      </c>
      <c r="AK47" s="48">
        <v>877.78</v>
      </c>
      <c r="AL47" s="48">
        <v>146.30000000000001</v>
      </c>
      <c r="AM47" s="46">
        <v>0</v>
      </c>
      <c r="AN47" s="49">
        <v>1000</v>
      </c>
      <c r="AO47" s="48">
        <v>2024.08</v>
      </c>
      <c r="AP47" s="48">
        <v>2024.08</v>
      </c>
      <c r="AQ47" s="48">
        <v>7.31</v>
      </c>
      <c r="AR47" s="48">
        <v>182.87</v>
      </c>
    </row>
    <row r="48" spans="21:44" x14ac:dyDescent="0.35">
      <c r="U48" s="51">
        <v>0.5</v>
      </c>
      <c r="V48" s="51">
        <v>0.01</v>
      </c>
      <c r="W48" s="25"/>
      <c r="X48" s="54">
        <f t="shared" si="1"/>
        <v>0</v>
      </c>
      <c r="Y48" s="24"/>
      <c r="Z48" s="55">
        <f t="shared" si="2"/>
        <v>0</v>
      </c>
      <c r="AA48" s="58">
        <v>2.5</v>
      </c>
      <c r="AB48" s="48">
        <v>19589.689999999999</v>
      </c>
      <c r="AC48" s="48">
        <v>2089.92</v>
      </c>
      <c r="AD48" s="46">
        <v>0</v>
      </c>
      <c r="AE48" s="49">
        <v>25000</v>
      </c>
      <c r="AF48" s="52"/>
      <c r="AG48" s="49">
        <v>55000</v>
      </c>
      <c r="AH48" s="52"/>
      <c r="AI48" s="52"/>
      <c r="AJ48" s="52">
        <f t="shared" si="0"/>
        <v>101679.61</v>
      </c>
      <c r="AK48" s="48">
        <v>877.78</v>
      </c>
      <c r="AL48" s="48">
        <v>146.30000000000001</v>
      </c>
      <c r="AM48" s="46">
        <v>0</v>
      </c>
      <c r="AN48" s="49">
        <v>1000</v>
      </c>
      <c r="AO48" s="48">
        <v>2024.08</v>
      </c>
      <c r="AP48" s="48">
        <v>2024.08</v>
      </c>
      <c r="AQ48" s="48">
        <v>7.31</v>
      </c>
      <c r="AR48" s="48">
        <v>182.87</v>
      </c>
    </row>
    <row r="49" spans="21:44" x14ac:dyDescent="0.35">
      <c r="U49" s="51">
        <v>0.5</v>
      </c>
      <c r="V49" s="51">
        <v>0.02</v>
      </c>
      <c r="W49" s="25"/>
      <c r="X49" s="54">
        <f t="shared" si="1"/>
        <v>0</v>
      </c>
      <c r="Y49" s="24"/>
      <c r="Z49" s="55">
        <f t="shared" si="2"/>
        <v>0</v>
      </c>
      <c r="AA49" s="58">
        <v>2.7</v>
      </c>
      <c r="AB49" s="48">
        <v>19589.689999999999</v>
      </c>
      <c r="AC49" s="48">
        <v>2089.92</v>
      </c>
      <c r="AD49" s="46">
        <v>0</v>
      </c>
      <c r="AE49" s="49">
        <v>25000</v>
      </c>
      <c r="AF49" s="52"/>
      <c r="AG49" s="49">
        <v>55000</v>
      </c>
      <c r="AH49" s="52"/>
      <c r="AI49" s="52"/>
      <c r="AJ49" s="52">
        <f t="shared" si="0"/>
        <v>101679.61</v>
      </c>
      <c r="AK49" s="48">
        <v>877.78</v>
      </c>
      <c r="AL49" s="48">
        <v>146.30000000000001</v>
      </c>
      <c r="AM49" s="46">
        <v>0</v>
      </c>
      <c r="AN49" s="49">
        <v>1000</v>
      </c>
      <c r="AO49" s="48">
        <v>2024.08</v>
      </c>
      <c r="AP49" s="48">
        <v>2024.08</v>
      </c>
      <c r="AQ49" s="48">
        <v>7.31</v>
      </c>
      <c r="AR49" s="48">
        <v>182.87</v>
      </c>
    </row>
    <row r="50" spans="21:44" x14ac:dyDescent="0.35">
      <c r="U50" s="51">
        <v>0.5</v>
      </c>
      <c r="V50" s="51">
        <v>0.05</v>
      </c>
      <c r="W50" s="25"/>
      <c r="X50" s="54">
        <f t="shared" si="1"/>
        <v>0</v>
      </c>
      <c r="Y50" s="24"/>
      <c r="Z50" s="55">
        <f t="shared" si="2"/>
        <v>0</v>
      </c>
      <c r="AA50" s="58">
        <v>2.9</v>
      </c>
      <c r="AB50" s="48">
        <v>19589.689999999999</v>
      </c>
      <c r="AC50" s="48">
        <v>2089.92</v>
      </c>
      <c r="AD50" s="46">
        <v>0</v>
      </c>
      <c r="AE50" s="49">
        <v>25000</v>
      </c>
      <c r="AF50" s="52"/>
      <c r="AG50" s="49">
        <v>55000</v>
      </c>
      <c r="AH50" s="52"/>
      <c r="AI50" s="52"/>
      <c r="AJ50" s="52">
        <f t="shared" si="0"/>
        <v>101679.61</v>
      </c>
      <c r="AK50" s="48">
        <v>877.78</v>
      </c>
      <c r="AL50" s="48">
        <v>146.30000000000001</v>
      </c>
      <c r="AM50" s="46">
        <v>0</v>
      </c>
      <c r="AN50" s="49">
        <v>1000</v>
      </c>
      <c r="AO50" s="48">
        <v>2024.08</v>
      </c>
      <c r="AP50" s="48">
        <v>2024.08</v>
      </c>
      <c r="AQ50" s="48">
        <v>7.31</v>
      </c>
      <c r="AR50" s="48">
        <v>182.87</v>
      </c>
    </row>
    <row r="51" spans="21:44" x14ac:dyDescent="0.35">
      <c r="U51" s="51">
        <v>0.5</v>
      </c>
      <c r="V51" s="51">
        <v>0.1</v>
      </c>
      <c r="W51" s="25"/>
      <c r="X51" s="54">
        <f t="shared" si="1"/>
        <v>0</v>
      </c>
      <c r="Y51" s="24"/>
      <c r="Z51" s="55">
        <f t="shared" si="2"/>
        <v>0</v>
      </c>
      <c r="AA51" s="58">
        <v>3</v>
      </c>
      <c r="AB51" s="48">
        <v>19589.689999999999</v>
      </c>
      <c r="AC51" s="48">
        <v>2089.92</v>
      </c>
      <c r="AD51" s="46">
        <v>0</v>
      </c>
      <c r="AE51" s="49">
        <v>25000</v>
      </c>
      <c r="AF51" s="52"/>
      <c r="AG51" s="49">
        <v>55000</v>
      </c>
      <c r="AH51" s="52"/>
      <c r="AI51" s="52"/>
      <c r="AJ51" s="52">
        <f t="shared" si="0"/>
        <v>101679.61</v>
      </c>
      <c r="AK51" s="48">
        <v>877.78</v>
      </c>
      <c r="AL51" s="48">
        <v>146.30000000000001</v>
      </c>
      <c r="AM51" s="46">
        <v>0</v>
      </c>
      <c r="AN51" s="49">
        <v>1000</v>
      </c>
      <c r="AO51" s="48">
        <v>2024.08</v>
      </c>
      <c r="AP51" s="48">
        <v>2024.08</v>
      </c>
      <c r="AQ51" s="48">
        <v>7.31</v>
      </c>
      <c r="AR51" s="48">
        <v>182.87</v>
      </c>
    </row>
    <row r="52" spans="21:44" x14ac:dyDescent="0.35">
      <c r="U52" s="51">
        <v>0.5</v>
      </c>
      <c r="V52" s="51">
        <v>0.2</v>
      </c>
      <c r="W52" s="25"/>
      <c r="X52" s="54">
        <f t="shared" si="1"/>
        <v>0</v>
      </c>
      <c r="Y52" s="24"/>
      <c r="Z52" s="55">
        <f t="shared" si="2"/>
        <v>0</v>
      </c>
      <c r="AA52" s="58">
        <v>3.1</v>
      </c>
      <c r="AB52" s="48">
        <v>19589.689999999999</v>
      </c>
      <c r="AC52" s="48">
        <v>2089.92</v>
      </c>
      <c r="AD52" s="46">
        <v>0</v>
      </c>
      <c r="AE52" s="49">
        <v>25000</v>
      </c>
      <c r="AF52" s="52"/>
      <c r="AG52" s="49">
        <v>55000</v>
      </c>
      <c r="AH52" s="52"/>
      <c r="AI52" s="52"/>
      <c r="AJ52" s="52">
        <f t="shared" si="0"/>
        <v>101679.61</v>
      </c>
      <c r="AK52" s="48">
        <v>877.78</v>
      </c>
      <c r="AL52" s="48">
        <v>146.30000000000001</v>
      </c>
      <c r="AM52" s="46">
        <v>0</v>
      </c>
      <c r="AN52" s="49">
        <v>1000</v>
      </c>
      <c r="AO52" s="48">
        <v>2024.08</v>
      </c>
      <c r="AP52" s="48">
        <v>2024.08</v>
      </c>
      <c r="AQ52" s="48">
        <v>7.31</v>
      </c>
      <c r="AR52" s="48">
        <v>182.87</v>
      </c>
    </row>
    <row r="53" spans="21:44" x14ac:dyDescent="0.35">
      <c r="U53" s="51">
        <v>0.5</v>
      </c>
      <c r="V53" s="51">
        <v>0.5</v>
      </c>
      <c r="W53" s="25"/>
      <c r="X53" s="54">
        <f t="shared" si="1"/>
        <v>0</v>
      </c>
      <c r="Y53" s="24"/>
      <c r="Z53" s="55">
        <f t="shared" si="2"/>
        <v>0</v>
      </c>
      <c r="AA53" s="58">
        <v>3.1</v>
      </c>
      <c r="AB53" s="48">
        <v>19589.689999999999</v>
      </c>
      <c r="AC53" s="48">
        <v>2089.92</v>
      </c>
      <c r="AD53" s="46">
        <v>0</v>
      </c>
      <c r="AE53" s="49">
        <v>25000</v>
      </c>
      <c r="AF53" s="52"/>
      <c r="AG53" s="49">
        <v>55000</v>
      </c>
      <c r="AH53" s="52"/>
      <c r="AI53" s="52"/>
      <c r="AJ53" s="52">
        <f t="shared" si="0"/>
        <v>101679.61</v>
      </c>
      <c r="AK53" s="48">
        <v>877.78</v>
      </c>
      <c r="AL53" s="48">
        <v>146.30000000000001</v>
      </c>
      <c r="AM53" s="46">
        <v>0</v>
      </c>
      <c r="AN53" s="49">
        <v>1000</v>
      </c>
      <c r="AO53" s="48">
        <v>2024.08</v>
      </c>
      <c r="AP53" s="48">
        <v>2024.08</v>
      </c>
      <c r="AQ53" s="48">
        <v>7.31</v>
      </c>
      <c r="AR53" s="48">
        <v>182.87</v>
      </c>
    </row>
    <row r="54" spans="21:44" x14ac:dyDescent="0.35">
      <c r="U54" s="51">
        <v>0.5</v>
      </c>
      <c r="V54" s="51">
        <v>1</v>
      </c>
      <c r="W54" s="25"/>
      <c r="X54" s="54">
        <f t="shared" si="1"/>
        <v>0</v>
      </c>
      <c r="Y54" s="24"/>
      <c r="Z54" s="55">
        <f t="shared" si="2"/>
        <v>0</v>
      </c>
      <c r="AA54" s="58">
        <v>3.2</v>
      </c>
      <c r="AB54" s="48">
        <v>19589.689999999999</v>
      </c>
      <c r="AC54" s="48">
        <v>2089.92</v>
      </c>
      <c r="AD54" s="46">
        <v>0</v>
      </c>
      <c r="AE54" s="49">
        <v>25000</v>
      </c>
      <c r="AF54" s="52"/>
      <c r="AG54" s="49">
        <v>55000</v>
      </c>
      <c r="AH54" s="52"/>
      <c r="AI54" s="52"/>
      <c r="AJ54" s="52">
        <f t="shared" si="0"/>
        <v>101679.61</v>
      </c>
      <c r="AK54" s="48">
        <v>877.78</v>
      </c>
      <c r="AL54" s="48">
        <v>146.30000000000001</v>
      </c>
      <c r="AM54" s="46">
        <v>0</v>
      </c>
      <c r="AN54" s="49">
        <v>1000</v>
      </c>
      <c r="AO54" s="48">
        <v>2024.08</v>
      </c>
      <c r="AP54" s="48">
        <v>2024.08</v>
      </c>
      <c r="AQ54" s="48">
        <v>7.31</v>
      </c>
      <c r="AR54" s="48">
        <v>182.87</v>
      </c>
    </row>
    <row r="55" spans="21:44" x14ac:dyDescent="0.35">
      <c r="U55" s="51">
        <v>0.5</v>
      </c>
      <c r="V55" s="51">
        <v>2</v>
      </c>
      <c r="W55" s="25"/>
      <c r="X55" s="54">
        <f t="shared" si="1"/>
        <v>0</v>
      </c>
      <c r="Y55" s="24"/>
      <c r="Z55" s="55">
        <f t="shared" si="2"/>
        <v>0</v>
      </c>
      <c r="AA55" s="58">
        <v>3.2</v>
      </c>
      <c r="AB55" s="48">
        <v>19589.689999999999</v>
      </c>
      <c r="AC55" s="48">
        <v>2089.92</v>
      </c>
      <c r="AD55" s="46">
        <v>0</v>
      </c>
      <c r="AE55" s="49">
        <v>25000</v>
      </c>
      <c r="AF55" s="52"/>
      <c r="AG55" s="49">
        <v>55000</v>
      </c>
      <c r="AH55" s="52"/>
      <c r="AI55" s="52"/>
      <c r="AJ55" s="52">
        <f t="shared" si="0"/>
        <v>101679.61</v>
      </c>
      <c r="AK55" s="48">
        <v>877.78</v>
      </c>
      <c r="AL55" s="48">
        <v>146.30000000000001</v>
      </c>
      <c r="AM55" s="46">
        <v>0</v>
      </c>
      <c r="AN55" s="49">
        <v>1000</v>
      </c>
      <c r="AO55" s="48">
        <v>2024.08</v>
      </c>
      <c r="AP55" s="48">
        <v>2024.08</v>
      </c>
      <c r="AQ55" s="48">
        <v>7.31</v>
      </c>
      <c r="AR55" s="48">
        <v>182.87</v>
      </c>
    </row>
    <row r="56" spans="21:44" x14ac:dyDescent="0.35">
      <c r="U56" s="51">
        <v>0.5</v>
      </c>
      <c r="V56" s="51">
        <v>5</v>
      </c>
      <c r="W56" s="25"/>
      <c r="X56" s="54">
        <f t="shared" si="1"/>
        <v>0</v>
      </c>
      <c r="Y56" s="24"/>
      <c r="Z56" s="55">
        <f t="shared" si="2"/>
        <v>0</v>
      </c>
      <c r="AA56" s="58">
        <v>3.2</v>
      </c>
      <c r="AB56" s="48">
        <v>19589.689999999999</v>
      </c>
      <c r="AC56" s="48">
        <v>2089.92</v>
      </c>
      <c r="AD56" s="46">
        <v>0</v>
      </c>
      <c r="AE56" s="49">
        <v>25000</v>
      </c>
      <c r="AF56" s="52"/>
      <c r="AG56" s="49">
        <v>55000</v>
      </c>
      <c r="AH56" s="52"/>
      <c r="AI56" s="52"/>
      <c r="AJ56" s="52">
        <f t="shared" si="0"/>
        <v>101679.61</v>
      </c>
      <c r="AK56" s="48">
        <v>877.78</v>
      </c>
      <c r="AL56" s="48">
        <v>146.30000000000001</v>
      </c>
      <c r="AM56" s="46">
        <v>0</v>
      </c>
      <c r="AN56" s="49">
        <v>1000</v>
      </c>
      <c r="AO56" s="48">
        <v>2024.08</v>
      </c>
      <c r="AP56" s="48">
        <v>2024.08</v>
      </c>
      <c r="AQ56" s="48">
        <v>7.31</v>
      </c>
      <c r="AR56" s="48">
        <v>182.87</v>
      </c>
    </row>
    <row r="57" spans="21:44" x14ac:dyDescent="0.35">
      <c r="U57" s="51">
        <v>0.5</v>
      </c>
      <c r="V57" s="51">
        <v>10</v>
      </c>
      <c r="W57" s="25"/>
      <c r="X57" s="54">
        <f t="shared" si="1"/>
        <v>0</v>
      </c>
      <c r="Y57" s="24"/>
      <c r="Z57" s="55">
        <f t="shared" si="2"/>
        <v>0</v>
      </c>
      <c r="AA57" s="58">
        <v>3.2</v>
      </c>
      <c r="AB57" s="48">
        <v>19589.689999999999</v>
      </c>
      <c r="AC57" s="48">
        <v>2089.92</v>
      </c>
      <c r="AD57" s="46">
        <v>0</v>
      </c>
      <c r="AE57" s="49">
        <v>25000</v>
      </c>
      <c r="AF57" s="52"/>
      <c r="AG57" s="49">
        <v>55000</v>
      </c>
      <c r="AH57" s="52"/>
      <c r="AI57" s="52"/>
      <c r="AJ57" s="52">
        <f t="shared" si="0"/>
        <v>101679.61</v>
      </c>
      <c r="AK57" s="48">
        <v>877.78</v>
      </c>
      <c r="AL57" s="48">
        <v>146.30000000000001</v>
      </c>
      <c r="AM57" s="46">
        <v>0</v>
      </c>
      <c r="AN57" s="49">
        <v>1000</v>
      </c>
      <c r="AO57" s="48">
        <v>2024.08</v>
      </c>
      <c r="AP57" s="48">
        <v>2024.08</v>
      </c>
      <c r="AQ57" s="48">
        <v>7.31</v>
      </c>
      <c r="AR57" s="48">
        <v>182.87</v>
      </c>
    </row>
    <row r="58" spans="21:44" x14ac:dyDescent="0.35">
      <c r="U58" s="51">
        <v>1</v>
      </c>
      <c r="V58" s="51">
        <v>5.0000000000000001E-3</v>
      </c>
      <c r="W58" s="25"/>
      <c r="X58" s="54">
        <f t="shared" si="1"/>
        <v>0</v>
      </c>
      <c r="Y58" s="24"/>
      <c r="Z58" s="55">
        <f t="shared" si="2"/>
        <v>0</v>
      </c>
      <c r="AA58" s="58">
        <v>1.8</v>
      </c>
      <c r="AB58" s="48">
        <v>19589.689999999999</v>
      </c>
      <c r="AC58" s="48">
        <v>2089.92</v>
      </c>
      <c r="AD58" s="46">
        <v>0</v>
      </c>
      <c r="AE58" s="49">
        <v>25000</v>
      </c>
      <c r="AF58" s="52"/>
      <c r="AG58" s="49">
        <v>55000</v>
      </c>
      <c r="AH58" s="52"/>
      <c r="AI58" s="52"/>
      <c r="AJ58" s="52">
        <f t="shared" si="0"/>
        <v>101679.61</v>
      </c>
      <c r="AK58" s="48">
        <v>877.78</v>
      </c>
      <c r="AL58" s="48">
        <v>146.30000000000001</v>
      </c>
      <c r="AM58" s="46">
        <v>0</v>
      </c>
      <c r="AN58" s="49">
        <v>1000</v>
      </c>
      <c r="AO58" s="48">
        <v>2024.08</v>
      </c>
      <c r="AP58" s="48">
        <v>2024.08</v>
      </c>
      <c r="AQ58" s="48">
        <v>7.31</v>
      </c>
      <c r="AR58" s="48">
        <v>182.87</v>
      </c>
    </row>
    <row r="59" spans="21:44" x14ac:dyDescent="0.35">
      <c r="U59" s="51">
        <v>1</v>
      </c>
      <c r="V59" s="51">
        <v>8.0000000000000002E-3</v>
      </c>
      <c r="W59" s="25"/>
      <c r="X59" s="54">
        <f t="shared" si="1"/>
        <v>0</v>
      </c>
      <c r="Y59" s="24"/>
      <c r="Z59" s="55">
        <f t="shared" si="2"/>
        <v>0</v>
      </c>
      <c r="AA59" s="58">
        <v>2</v>
      </c>
      <c r="AB59" s="48">
        <v>19589.689999999999</v>
      </c>
      <c r="AC59" s="48">
        <v>2089.92</v>
      </c>
      <c r="AD59" s="46">
        <v>0</v>
      </c>
      <c r="AE59" s="49">
        <v>25000</v>
      </c>
      <c r="AF59" s="52"/>
      <c r="AG59" s="49">
        <v>55000</v>
      </c>
      <c r="AH59" s="52"/>
      <c r="AI59" s="52"/>
      <c r="AJ59" s="52">
        <f t="shared" si="0"/>
        <v>101679.61</v>
      </c>
      <c r="AK59" s="48">
        <v>877.78</v>
      </c>
      <c r="AL59" s="48">
        <v>146.30000000000001</v>
      </c>
      <c r="AM59" s="46">
        <v>0</v>
      </c>
      <c r="AN59" s="49">
        <v>1000</v>
      </c>
      <c r="AO59" s="48">
        <v>2024.08</v>
      </c>
      <c r="AP59" s="48">
        <v>2024.08</v>
      </c>
      <c r="AQ59" s="48">
        <v>7.31</v>
      </c>
      <c r="AR59" s="48">
        <v>182.87</v>
      </c>
    </row>
    <row r="60" spans="21:44" x14ac:dyDescent="0.35">
      <c r="U60" s="51">
        <v>1</v>
      </c>
      <c r="V60" s="51">
        <v>0.01</v>
      </c>
      <c r="W60" s="25"/>
      <c r="X60" s="54">
        <f t="shared" si="1"/>
        <v>0</v>
      </c>
      <c r="Y60" s="24"/>
      <c r="Z60" s="55">
        <f t="shared" si="2"/>
        <v>0</v>
      </c>
      <c r="AA60" s="58">
        <v>2.1</v>
      </c>
      <c r="AB60" s="48">
        <v>19589.689999999999</v>
      </c>
      <c r="AC60" s="48">
        <v>2089.92</v>
      </c>
      <c r="AD60" s="46">
        <v>0</v>
      </c>
      <c r="AE60" s="49">
        <v>25000</v>
      </c>
      <c r="AF60" s="52"/>
      <c r="AG60" s="49">
        <v>55000</v>
      </c>
      <c r="AH60" s="52"/>
      <c r="AI60" s="52"/>
      <c r="AJ60" s="52">
        <f t="shared" si="0"/>
        <v>101679.61</v>
      </c>
      <c r="AK60" s="48">
        <v>877.78</v>
      </c>
      <c r="AL60" s="48">
        <v>146.30000000000001</v>
      </c>
      <c r="AM60" s="46">
        <v>0</v>
      </c>
      <c r="AN60" s="49">
        <v>1000</v>
      </c>
      <c r="AO60" s="48">
        <v>2024.08</v>
      </c>
      <c r="AP60" s="48">
        <v>2024.08</v>
      </c>
      <c r="AQ60" s="48">
        <v>7.31</v>
      </c>
      <c r="AR60" s="48">
        <v>182.87</v>
      </c>
    </row>
    <row r="61" spans="21:44" x14ac:dyDescent="0.35">
      <c r="U61" s="51">
        <v>1</v>
      </c>
      <c r="V61" s="51">
        <v>0.02</v>
      </c>
      <c r="W61" s="25"/>
      <c r="X61" s="54">
        <f t="shared" si="1"/>
        <v>0</v>
      </c>
      <c r="Y61" s="24"/>
      <c r="Z61" s="55">
        <f t="shared" si="2"/>
        <v>0</v>
      </c>
      <c r="AA61" s="58">
        <v>2.2999999999999998</v>
      </c>
      <c r="AB61" s="48">
        <v>19589.689999999999</v>
      </c>
      <c r="AC61" s="48">
        <v>2089.92</v>
      </c>
      <c r="AD61" s="46">
        <v>0</v>
      </c>
      <c r="AE61" s="49">
        <v>25000</v>
      </c>
      <c r="AF61" s="52"/>
      <c r="AG61" s="49">
        <v>55000</v>
      </c>
      <c r="AH61" s="52"/>
      <c r="AI61" s="52"/>
      <c r="AJ61" s="52">
        <f t="shared" si="0"/>
        <v>101679.61</v>
      </c>
      <c r="AK61" s="48">
        <v>877.78</v>
      </c>
      <c r="AL61" s="48">
        <v>146.30000000000001</v>
      </c>
      <c r="AM61" s="46">
        <v>0</v>
      </c>
      <c r="AN61" s="49">
        <v>1000</v>
      </c>
      <c r="AO61" s="48">
        <v>2024.08</v>
      </c>
      <c r="AP61" s="48">
        <v>2024.08</v>
      </c>
      <c r="AQ61" s="48">
        <v>7.31</v>
      </c>
      <c r="AR61" s="48">
        <v>182.87</v>
      </c>
    </row>
    <row r="62" spans="21:44" x14ac:dyDescent="0.35">
      <c r="U62" s="51">
        <v>1</v>
      </c>
      <c r="V62" s="51">
        <v>0.05</v>
      </c>
      <c r="W62" s="25"/>
      <c r="X62" s="54">
        <f t="shared" si="1"/>
        <v>0</v>
      </c>
      <c r="Y62" s="24"/>
      <c r="Z62" s="55">
        <f t="shared" si="2"/>
        <v>0</v>
      </c>
      <c r="AA62" s="58">
        <v>2.5</v>
      </c>
      <c r="AB62" s="48">
        <v>19589.689999999999</v>
      </c>
      <c r="AC62" s="48">
        <v>2089.92</v>
      </c>
      <c r="AD62" s="46">
        <v>0</v>
      </c>
      <c r="AE62" s="49">
        <v>25000</v>
      </c>
      <c r="AF62" s="52"/>
      <c r="AG62" s="49">
        <v>55000</v>
      </c>
      <c r="AH62" s="52"/>
      <c r="AI62" s="52"/>
      <c r="AJ62" s="52">
        <f t="shared" si="0"/>
        <v>101679.61</v>
      </c>
      <c r="AK62" s="48">
        <v>877.78</v>
      </c>
      <c r="AL62" s="48">
        <v>146.30000000000001</v>
      </c>
      <c r="AM62" s="46">
        <v>0</v>
      </c>
      <c r="AN62" s="49">
        <v>1000</v>
      </c>
      <c r="AO62" s="48">
        <v>2024.08</v>
      </c>
      <c r="AP62" s="48">
        <v>2024.08</v>
      </c>
      <c r="AQ62" s="48">
        <v>7.31</v>
      </c>
      <c r="AR62" s="48">
        <v>182.87</v>
      </c>
    </row>
    <row r="63" spans="21:44" x14ac:dyDescent="0.35">
      <c r="U63" s="51">
        <v>1</v>
      </c>
      <c r="V63" s="51">
        <v>0.1</v>
      </c>
      <c r="W63" s="25"/>
      <c r="X63" s="54">
        <f t="shared" si="1"/>
        <v>0</v>
      </c>
      <c r="Y63" s="24"/>
      <c r="Z63" s="55">
        <f t="shared" si="2"/>
        <v>0</v>
      </c>
      <c r="AA63" s="58">
        <v>2.7</v>
      </c>
      <c r="AB63" s="48">
        <v>19589.689999999999</v>
      </c>
      <c r="AC63" s="48">
        <v>2089.92</v>
      </c>
      <c r="AD63" s="46">
        <v>0</v>
      </c>
      <c r="AE63" s="49">
        <v>25000</v>
      </c>
      <c r="AF63" s="52"/>
      <c r="AG63" s="49">
        <v>55000</v>
      </c>
      <c r="AH63" s="52"/>
      <c r="AI63" s="52"/>
      <c r="AJ63" s="52">
        <f t="shared" si="0"/>
        <v>101679.61</v>
      </c>
      <c r="AK63" s="48">
        <v>877.78</v>
      </c>
      <c r="AL63" s="48">
        <v>146.30000000000001</v>
      </c>
      <c r="AM63" s="46">
        <v>0</v>
      </c>
      <c r="AN63" s="49">
        <v>1000</v>
      </c>
      <c r="AO63" s="48">
        <v>2024.08</v>
      </c>
      <c r="AP63" s="48">
        <v>2024.08</v>
      </c>
      <c r="AQ63" s="48">
        <v>7.31</v>
      </c>
      <c r="AR63" s="48">
        <v>182.87</v>
      </c>
    </row>
    <row r="64" spans="21:44" x14ac:dyDescent="0.35">
      <c r="U64" s="51">
        <v>1</v>
      </c>
      <c r="V64" s="51">
        <v>0.2</v>
      </c>
      <c r="W64" s="25"/>
      <c r="X64" s="54">
        <f t="shared" si="1"/>
        <v>0</v>
      </c>
      <c r="Y64" s="24"/>
      <c r="Z64" s="55">
        <f t="shared" si="2"/>
        <v>0</v>
      </c>
      <c r="AA64" s="58">
        <v>2.8</v>
      </c>
      <c r="AB64" s="48">
        <v>19589.689999999999</v>
      </c>
      <c r="AC64" s="48">
        <v>2089.92</v>
      </c>
      <c r="AD64" s="46">
        <v>0</v>
      </c>
      <c r="AE64" s="49">
        <v>25000</v>
      </c>
      <c r="AF64" s="52"/>
      <c r="AG64" s="49">
        <v>55000</v>
      </c>
      <c r="AH64" s="52"/>
      <c r="AI64" s="52"/>
      <c r="AJ64" s="52">
        <f t="shared" si="0"/>
        <v>101679.61</v>
      </c>
      <c r="AK64" s="48">
        <v>877.78</v>
      </c>
      <c r="AL64" s="48">
        <v>146.30000000000001</v>
      </c>
      <c r="AM64" s="46">
        <v>0</v>
      </c>
      <c r="AN64" s="49">
        <v>1000</v>
      </c>
      <c r="AO64" s="48">
        <v>2024.08</v>
      </c>
      <c r="AP64" s="48">
        <v>2024.08</v>
      </c>
      <c r="AQ64" s="48">
        <v>7.31</v>
      </c>
      <c r="AR64" s="48">
        <v>182.87</v>
      </c>
    </row>
    <row r="65" spans="21:44" x14ac:dyDescent="0.35">
      <c r="U65" s="51">
        <v>1</v>
      </c>
      <c r="V65" s="51">
        <v>0.5</v>
      </c>
      <c r="W65" s="25"/>
      <c r="X65" s="54">
        <f t="shared" si="1"/>
        <v>0</v>
      </c>
      <c r="Y65" s="24"/>
      <c r="Z65" s="55">
        <f t="shared" si="2"/>
        <v>0</v>
      </c>
      <c r="AA65" s="58">
        <v>2.9</v>
      </c>
      <c r="AB65" s="48">
        <v>19589.689999999999</v>
      </c>
      <c r="AC65" s="48">
        <v>2089.92</v>
      </c>
      <c r="AD65" s="46">
        <v>0</v>
      </c>
      <c r="AE65" s="49">
        <v>25000</v>
      </c>
      <c r="AF65" s="52"/>
      <c r="AG65" s="49">
        <v>55000</v>
      </c>
      <c r="AH65" s="52"/>
      <c r="AI65" s="52"/>
      <c r="AJ65" s="52">
        <f t="shared" si="0"/>
        <v>101679.61</v>
      </c>
      <c r="AK65" s="48">
        <v>877.78</v>
      </c>
      <c r="AL65" s="48">
        <v>146.30000000000001</v>
      </c>
      <c r="AM65" s="46">
        <v>0</v>
      </c>
      <c r="AN65" s="49">
        <v>1000</v>
      </c>
      <c r="AO65" s="48">
        <v>2024.08</v>
      </c>
      <c r="AP65" s="48">
        <v>2024.08</v>
      </c>
      <c r="AQ65" s="48">
        <v>7.31</v>
      </c>
      <c r="AR65" s="48">
        <v>182.87</v>
      </c>
    </row>
    <row r="66" spans="21:44" x14ac:dyDescent="0.35">
      <c r="U66" s="51">
        <v>1</v>
      </c>
      <c r="V66" s="51">
        <v>1</v>
      </c>
      <c r="W66" s="25"/>
      <c r="X66" s="54">
        <f t="shared" si="1"/>
        <v>0</v>
      </c>
      <c r="Y66" s="24"/>
      <c r="Z66" s="55">
        <f t="shared" si="2"/>
        <v>0</v>
      </c>
      <c r="AA66" s="58">
        <v>2.9</v>
      </c>
      <c r="AB66" s="48">
        <v>19589.689999999999</v>
      </c>
      <c r="AC66" s="48">
        <v>2089.92</v>
      </c>
      <c r="AD66" s="46">
        <v>0</v>
      </c>
      <c r="AE66" s="49">
        <v>25000</v>
      </c>
      <c r="AF66" s="52"/>
      <c r="AG66" s="49">
        <v>55000</v>
      </c>
      <c r="AH66" s="52"/>
      <c r="AI66" s="52"/>
      <c r="AJ66" s="52">
        <f t="shared" si="0"/>
        <v>101679.61</v>
      </c>
      <c r="AK66" s="48">
        <v>877.78</v>
      </c>
      <c r="AL66" s="48">
        <v>146.30000000000001</v>
      </c>
      <c r="AM66" s="46">
        <v>0</v>
      </c>
      <c r="AN66" s="49">
        <v>1000</v>
      </c>
      <c r="AO66" s="48">
        <v>2024.08</v>
      </c>
      <c r="AP66" s="48">
        <v>2024.08</v>
      </c>
      <c r="AQ66" s="48">
        <v>7.31</v>
      </c>
      <c r="AR66" s="48">
        <v>182.87</v>
      </c>
    </row>
    <row r="67" spans="21:44" x14ac:dyDescent="0.35">
      <c r="U67" s="51">
        <v>1</v>
      </c>
      <c r="V67" s="51">
        <v>2</v>
      </c>
      <c r="W67" s="25"/>
      <c r="X67" s="54">
        <f t="shared" si="1"/>
        <v>0</v>
      </c>
      <c r="Y67" s="24"/>
      <c r="Z67" s="55">
        <f t="shared" si="2"/>
        <v>0</v>
      </c>
      <c r="AA67" s="58">
        <v>3</v>
      </c>
      <c r="AB67" s="48">
        <v>19589.689999999999</v>
      </c>
      <c r="AC67" s="48">
        <v>2089.92</v>
      </c>
      <c r="AD67" s="46">
        <v>0</v>
      </c>
      <c r="AE67" s="49">
        <v>25000</v>
      </c>
      <c r="AF67" s="52"/>
      <c r="AG67" s="49">
        <v>55000</v>
      </c>
      <c r="AH67" s="52"/>
      <c r="AI67" s="52"/>
      <c r="AJ67" s="52">
        <f t="shared" si="0"/>
        <v>101679.61</v>
      </c>
      <c r="AK67" s="48">
        <v>877.78</v>
      </c>
      <c r="AL67" s="48">
        <v>146.30000000000001</v>
      </c>
      <c r="AM67" s="46">
        <v>0</v>
      </c>
      <c r="AN67" s="49">
        <v>1000</v>
      </c>
      <c r="AO67" s="48">
        <v>2024.08</v>
      </c>
      <c r="AP67" s="48">
        <v>2024.08</v>
      </c>
      <c r="AQ67" s="48">
        <v>7.31</v>
      </c>
      <c r="AR67" s="48">
        <v>182.87</v>
      </c>
    </row>
    <row r="68" spans="21:44" x14ac:dyDescent="0.35">
      <c r="U68" s="51">
        <v>1</v>
      </c>
      <c r="V68" s="51">
        <v>5</v>
      </c>
      <c r="W68" s="25"/>
      <c r="X68" s="54">
        <f t="shared" si="1"/>
        <v>0</v>
      </c>
      <c r="Y68" s="24"/>
      <c r="Z68" s="55">
        <f t="shared" si="2"/>
        <v>0</v>
      </c>
      <c r="AA68" s="58">
        <v>3</v>
      </c>
      <c r="AB68" s="48">
        <v>19589.689999999999</v>
      </c>
      <c r="AC68" s="48">
        <v>2089.92</v>
      </c>
      <c r="AD68" s="46">
        <v>0</v>
      </c>
      <c r="AE68" s="49">
        <v>25000</v>
      </c>
      <c r="AF68" s="52"/>
      <c r="AG68" s="49">
        <v>55000</v>
      </c>
      <c r="AH68" s="52"/>
      <c r="AI68" s="52"/>
      <c r="AJ68" s="52">
        <f t="shared" si="0"/>
        <v>101679.61</v>
      </c>
      <c r="AK68" s="48">
        <v>877.78</v>
      </c>
      <c r="AL68" s="48">
        <v>146.30000000000001</v>
      </c>
      <c r="AM68" s="46">
        <v>0</v>
      </c>
      <c r="AN68" s="49">
        <v>1000</v>
      </c>
      <c r="AO68" s="48">
        <v>2024.08</v>
      </c>
      <c r="AP68" s="48">
        <v>2024.08</v>
      </c>
      <c r="AQ68" s="48">
        <v>7.31</v>
      </c>
      <c r="AR68" s="48">
        <v>182.87</v>
      </c>
    </row>
    <row r="69" spans="21:44" x14ac:dyDescent="0.35">
      <c r="U69" s="51">
        <v>1</v>
      </c>
      <c r="V69" s="51">
        <v>10</v>
      </c>
      <c r="W69" s="25"/>
      <c r="X69" s="54">
        <f t="shared" si="1"/>
        <v>0</v>
      </c>
      <c r="Y69" s="24"/>
      <c r="Z69" s="55">
        <f t="shared" si="2"/>
        <v>0</v>
      </c>
      <c r="AA69" s="58">
        <v>3</v>
      </c>
      <c r="AB69" s="48">
        <v>19589.689999999999</v>
      </c>
      <c r="AC69" s="48">
        <v>2089.92</v>
      </c>
      <c r="AD69" s="46">
        <v>0</v>
      </c>
      <c r="AE69" s="49">
        <v>25000</v>
      </c>
      <c r="AF69" s="52"/>
      <c r="AG69" s="49">
        <v>55000</v>
      </c>
      <c r="AH69" s="52"/>
      <c r="AI69" s="52"/>
      <c r="AJ69" s="52">
        <f t="shared" si="0"/>
        <v>101679.61</v>
      </c>
      <c r="AK69" s="48">
        <v>877.78</v>
      </c>
      <c r="AL69" s="48">
        <v>146.30000000000001</v>
      </c>
      <c r="AM69" s="46">
        <v>0</v>
      </c>
      <c r="AN69" s="49">
        <v>1000</v>
      </c>
      <c r="AO69" s="48">
        <v>2024.08</v>
      </c>
      <c r="AP69" s="48">
        <v>2024.08</v>
      </c>
      <c r="AQ69" s="48">
        <v>7.31</v>
      </c>
      <c r="AR69" s="48">
        <v>182.87</v>
      </c>
    </row>
    <row r="70" spans="21:44" x14ac:dyDescent="0.35">
      <c r="U70" s="51">
        <v>2</v>
      </c>
      <c r="V70" s="51">
        <v>5.0000000000000001E-3</v>
      </c>
      <c r="W70" s="25"/>
      <c r="X70" s="54">
        <f t="shared" si="1"/>
        <v>0</v>
      </c>
      <c r="Y70" s="24"/>
      <c r="Z70" s="55">
        <f t="shared" si="2"/>
        <v>0</v>
      </c>
      <c r="AA70" s="58">
        <v>1.3</v>
      </c>
      <c r="AB70" s="48">
        <v>19589.689999999999</v>
      </c>
      <c r="AC70" s="48">
        <v>2089.92</v>
      </c>
      <c r="AD70" s="46">
        <v>0</v>
      </c>
      <c r="AE70" s="49">
        <v>25000</v>
      </c>
      <c r="AF70" s="52"/>
      <c r="AG70" s="49">
        <v>55000</v>
      </c>
      <c r="AH70" s="52"/>
      <c r="AI70" s="52"/>
      <c r="AJ70" s="52">
        <f t="shared" si="0"/>
        <v>101679.61</v>
      </c>
      <c r="AK70" s="48">
        <v>877.78</v>
      </c>
      <c r="AL70" s="48">
        <v>146.30000000000001</v>
      </c>
      <c r="AM70" s="46">
        <v>0</v>
      </c>
      <c r="AN70" s="49">
        <v>1000</v>
      </c>
      <c r="AO70" s="48">
        <v>2024.08</v>
      </c>
      <c r="AP70" s="48">
        <v>2024.08</v>
      </c>
      <c r="AQ70" s="48">
        <v>7.31</v>
      </c>
      <c r="AR70" s="48">
        <v>182.87</v>
      </c>
    </row>
    <row r="71" spans="21:44" x14ac:dyDescent="0.35">
      <c r="U71" s="51">
        <v>2</v>
      </c>
      <c r="V71" s="51">
        <v>8.0000000000000002E-3</v>
      </c>
      <c r="W71" s="25"/>
      <c r="X71" s="54">
        <f t="shared" si="1"/>
        <v>0</v>
      </c>
      <c r="Y71" s="24"/>
      <c r="Z71" s="55">
        <f t="shared" si="2"/>
        <v>0</v>
      </c>
      <c r="AA71" s="58">
        <v>1.5</v>
      </c>
      <c r="AB71" s="48">
        <v>19589.689999999999</v>
      </c>
      <c r="AC71" s="48">
        <v>2089.92</v>
      </c>
      <c r="AD71" s="46">
        <v>0</v>
      </c>
      <c r="AE71" s="49">
        <v>25000</v>
      </c>
      <c r="AF71" s="52"/>
      <c r="AG71" s="49">
        <v>55000</v>
      </c>
      <c r="AH71" s="52"/>
      <c r="AI71" s="52"/>
      <c r="AJ71" s="52">
        <f t="shared" si="0"/>
        <v>101679.61</v>
      </c>
      <c r="AK71" s="48">
        <v>877.78</v>
      </c>
      <c r="AL71" s="48">
        <v>146.30000000000001</v>
      </c>
      <c r="AM71" s="46">
        <v>0</v>
      </c>
      <c r="AN71" s="49">
        <v>1000</v>
      </c>
      <c r="AO71" s="48">
        <v>2024.08</v>
      </c>
      <c r="AP71" s="48">
        <v>2024.08</v>
      </c>
      <c r="AQ71" s="48">
        <v>7.31</v>
      </c>
      <c r="AR71" s="48">
        <v>182.87</v>
      </c>
    </row>
    <row r="72" spans="21:44" x14ac:dyDescent="0.35">
      <c r="U72" s="51">
        <v>2</v>
      </c>
      <c r="V72" s="51">
        <v>0.01</v>
      </c>
      <c r="W72" s="25"/>
      <c r="X72" s="54">
        <f t="shared" si="1"/>
        <v>0</v>
      </c>
      <c r="Y72" s="24"/>
      <c r="Z72" s="55">
        <f t="shared" si="2"/>
        <v>0</v>
      </c>
      <c r="AA72" s="58">
        <v>1.6</v>
      </c>
      <c r="AB72" s="48">
        <v>19589.689999999999</v>
      </c>
      <c r="AC72" s="48">
        <v>2089.92</v>
      </c>
      <c r="AD72" s="46">
        <v>0</v>
      </c>
      <c r="AE72" s="49">
        <v>25000</v>
      </c>
      <c r="AF72" s="52"/>
      <c r="AG72" s="49">
        <v>55000</v>
      </c>
      <c r="AH72" s="52"/>
      <c r="AI72" s="52"/>
      <c r="AJ72" s="52">
        <f t="shared" si="0"/>
        <v>101679.61</v>
      </c>
      <c r="AK72" s="48">
        <v>877.78</v>
      </c>
      <c r="AL72" s="48">
        <v>146.30000000000001</v>
      </c>
      <c r="AM72" s="46">
        <v>0</v>
      </c>
      <c r="AN72" s="49">
        <v>1000</v>
      </c>
      <c r="AO72" s="48">
        <v>2024.08</v>
      </c>
      <c r="AP72" s="48">
        <v>2024.08</v>
      </c>
      <c r="AQ72" s="48">
        <v>7.31</v>
      </c>
      <c r="AR72" s="48">
        <v>182.87</v>
      </c>
    </row>
    <row r="73" spans="21:44" x14ac:dyDescent="0.35">
      <c r="U73" s="51">
        <v>2</v>
      </c>
      <c r="V73" s="51">
        <v>0.02</v>
      </c>
      <c r="W73" s="25"/>
      <c r="X73" s="54">
        <f t="shared" si="1"/>
        <v>0</v>
      </c>
      <c r="Y73" s="24"/>
      <c r="Z73" s="55">
        <f t="shared" si="2"/>
        <v>0</v>
      </c>
      <c r="AA73" s="58">
        <v>1.8</v>
      </c>
      <c r="AB73" s="48">
        <v>19589.689999999999</v>
      </c>
      <c r="AC73" s="48">
        <v>2089.92</v>
      </c>
      <c r="AD73" s="46">
        <v>0</v>
      </c>
      <c r="AE73" s="49">
        <v>25000</v>
      </c>
      <c r="AF73" s="52"/>
      <c r="AG73" s="49">
        <v>55000</v>
      </c>
      <c r="AH73" s="52"/>
      <c r="AI73" s="52"/>
      <c r="AJ73" s="52">
        <f t="shared" si="0"/>
        <v>101679.61</v>
      </c>
      <c r="AK73" s="48">
        <v>877.78</v>
      </c>
      <c r="AL73" s="48">
        <v>146.30000000000001</v>
      </c>
      <c r="AM73" s="46">
        <v>0</v>
      </c>
      <c r="AN73" s="49">
        <v>1000</v>
      </c>
      <c r="AO73" s="48">
        <v>2024.08</v>
      </c>
      <c r="AP73" s="48">
        <v>2024.08</v>
      </c>
      <c r="AQ73" s="48">
        <v>7.31</v>
      </c>
      <c r="AR73" s="48">
        <v>182.87</v>
      </c>
    </row>
    <row r="74" spans="21:44" x14ac:dyDescent="0.35">
      <c r="U74" s="51">
        <v>2</v>
      </c>
      <c r="V74" s="51">
        <v>0.05</v>
      </c>
      <c r="W74" s="25"/>
      <c r="X74" s="54">
        <f t="shared" si="1"/>
        <v>0</v>
      </c>
      <c r="Y74" s="24"/>
      <c r="Z74" s="55">
        <f t="shared" si="2"/>
        <v>0</v>
      </c>
      <c r="AA74" s="58">
        <v>2.1</v>
      </c>
      <c r="AB74" s="48">
        <v>19589.689999999999</v>
      </c>
      <c r="AC74" s="48">
        <v>2089.92</v>
      </c>
      <c r="AD74" s="46">
        <v>0</v>
      </c>
      <c r="AE74" s="49">
        <v>25000</v>
      </c>
      <c r="AF74" s="52"/>
      <c r="AG74" s="49">
        <v>55000</v>
      </c>
      <c r="AH74" s="52"/>
      <c r="AI74" s="52"/>
      <c r="AJ74" s="52">
        <f t="shared" si="0"/>
        <v>101679.61</v>
      </c>
      <c r="AK74" s="48">
        <v>877.78</v>
      </c>
      <c r="AL74" s="48">
        <v>146.30000000000001</v>
      </c>
      <c r="AM74" s="46">
        <v>0</v>
      </c>
      <c r="AN74" s="49">
        <v>1000</v>
      </c>
      <c r="AO74" s="48">
        <v>2024.08</v>
      </c>
      <c r="AP74" s="48">
        <v>2024.08</v>
      </c>
      <c r="AQ74" s="48">
        <v>7.31</v>
      </c>
      <c r="AR74" s="48">
        <v>182.87</v>
      </c>
    </row>
    <row r="75" spans="21:44" x14ac:dyDescent="0.35">
      <c r="U75" s="51">
        <v>2</v>
      </c>
      <c r="V75" s="51">
        <v>0.1</v>
      </c>
      <c r="W75" s="25"/>
      <c r="X75" s="54">
        <f t="shared" si="1"/>
        <v>0</v>
      </c>
      <c r="Y75" s="24"/>
      <c r="Z75" s="55">
        <f t="shared" si="2"/>
        <v>0</v>
      </c>
      <c r="AA75" s="58">
        <v>2.2000000000000002</v>
      </c>
      <c r="AB75" s="48">
        <v>19589.689999999999</v>
      </c>
      <c r="AC75" s="48">
        <v>2089.92</v>
      </c>
      <c r="AD75" s="46">
        <v>0</v>
      </c>
      <c r="AE75" s="49">
        <v>25000</v>
      </c>
      <c r="AF75" s="52"/>
      <c r="AG75" s="49">
        <v>55000</v>
      </c>
      <c r="AH75" s="52"/>
      <c r="AI75" s="52"/>
      <c r="AJ75" s="52">
        <f t="shared" si="0"/>
        <v>101679.61</v>
      </c>
      <c r="AK75" s="48">
        <v>877.78</v>
      </c>
      <c r="AL75" s="48">
        <v>146.30000000000001</v>
      </c>
      <c r="AM75" s="46">
        <v>0</v>
      </c>
      <c r="AN75" s="49">
        <v>1000</v>
      </c>
      <c r="AO75" s="48">
        <v>2024.08</v>
      </c>
      <c r="AP75" s="48">
        <v>2024.08</v>
      </c>
      <c r="AQ75" s="48">
        <v>7.31</v>
      </c>
      <c r="AR75" s="48">
        <v>182.87</v>
      </c>
    </row>
    <row r="76" spans="21:44" x14ac:dyDescent="0.35">
      <c r="U76" s="51">
        <v>2</v>
      </c>
      <c r="V76" s="51">
        <v>0.2</v>
      </c>
      <c r="W76" s="25"/>
      <c r="X76" s="54">
        <f t="shared" si="1"/>
        <v>0</v>
      </c>
      <c r="Y76" s="24"/>
      <c r="Z76" s="55">
        <f t="shared" si="2"/>
        <v>0</v>
      </c>
      <c r="AA76" s="58">
        <v>2.4</v>
      </c>
      <c r="AB76" s="48">
        <v>19589.689999999999</v>
      </c>
      <c r="AC76" s="48">
        <v>2089.92</v>
      </c>
      <c r="AD76" s="46">
        <v>0</v>
      </c>
      <c r="AE76" s="49">
        <v>25000</v>
      </c>
      <c r="AF76" s="52"/>
      <c r="AG76" s="49">
        <v>55000</v>
      </c>
      <c r="AH76" s="52"/>
      <c r="AI76" s="52"/>
      <c r="AJ76" s="52">
        <f t="shared" si="0"/>
        <v>101679.61</v>
      </c>
      <c r="AK76" s="48">
        <v>877.78</v>
      </c>
      <c r="AL76" s="48">
        <v>146.30000000000001</v>
      </c>
      <c r="AM76" s="46">
        <v>0</v>
      </c>
      <c r="AN76" s="49">
        <v>1000</v>
      </c>
      <c r="AO76" s="48">
        <v>2024.08</v>
      </c>
      <c r="AP76" s="48">
        <v>2024.08</v>
      </c>
      <c r="AQ76" s="48">
        <v>7.31</v>
      </c>
      <c r="AR76" s="48">
        <v>182.87</v>
      </c>
    </row>
    <row r="77" spans="21:44" x14ac:dyDescent="0.35">
      <c r="U77" s="51">
        <v>2</v>
      </c>
      <c r="V77" s="51">
        <v>0.5</v>
      </c>
      <c r="W77" s="25"/>
      <c r="X77" s="54">
        <f t="shared" si="1"/>
        <v>0</v>
      </c>
      <c r="Y77" s="24"/>
      <c r="Z77" s="55">
        <f t="shared" si="2"/>
        <v>0</v>
      </c>
      <c r="AA77" s="58">
        <v>2.5</v>
      </c>
      <c r="AB77" s="48">
        <v>19589.689999999999</v>
      </c>
      <c r="AC77" s="48">
        <v>2089.92</v>
      </c>
      <c r="AD77" s="46">
        <v>0</v>
      </c>
      <c r="AE77" s="49">
        <v>25000</v>
      </c>
      <c r="AF77" s="52"/>
      <c r="AG77" s="49">
        <v>55000</v>
      </c>
      <c r="AH77" s="52"/>
      <c r="AI77" s="52"/>
      <c r="AJ77" s="52">
        <f t="shared" si="0"/>
        <v>101679.61</v>
      </c>
      <c r="AK77" s="48">
        <v>877.78</v>
      </c>
      <c r="AL77" s="48">
        <v>146.30000000000001</v>
      </c>
      <c r="AM77" s="46">
        <v>0</v>
      </c>
      <c r="AN77" s="49">
        <v>1000</v>
      </c>
      <c r="AO77" s="48">
        <v>2024.08</v>
      </c>
      <c r="AP77" s="48">
        <v>2024.08</v>
      </c>
      <c r="AQ77" s="48">
        <v>7.31</v>
      </c>
      <c r="AR77" s="48">
        <v>182.87</v>
      </c>
    </row>
    <row r="78" spans="21:44" x14ac:dyDescent="0.35">
      <c r="U78" s="51">
        <v>2</v>
      </c>
      <c r="V78" s="51">
        <v>1</v>
      </c>
      <c r="W78" s="25"/>
      <c r="X78" s="54">
        <f t="shared" si="1"/>
        <v>0</v>
      </c>
      <c r="Y78" s="24"/>
      <c r="Z78" s="55">
        <f t="shared" si="2"/>
        <v>0</v>
      </c>
      <c r="AA78" s="58">
        <v>2.6</v>
      </c>
      <c r="AB78" s="48">
        <v>19589.689999999999</v>
      </c>
      <c r="AC78" s="48">
        <v>2089.92</v>
      </c>
      <c r="AD78" s="46">
        <v>0</v>
      </c>
      <c r="AE78" s="49">
        <v>25000</v>
      </c>
      <c r="AF78" s="52"/>
      <c r="AG78" s="49">
        <v>55000</v>
      </c>
      <c r="AH78" s="52"/>
      <c r="AI78" s="52"/>
      <c r="AJ78" s="52">
        <f t="shared" si="0"/>
        <v>101679.61</v>
      </c>
      <c r="AK78" s="48">
        <v>877.78</v>
      </c>
      <c r="AL78" s="48">
        <v>146.30000000000001</v>
      </c>
      <c r="AM78" s="46">
        <v>0</v>
      </c>
      <c r="AN78" s="49">
        <v>1000</v>
      </c>
      <c r="AO78" s="48">
        <v>2024.08</v>
      </c>
      <c r="AP78" s="48">
        <v>2024.08</v>
      </c>
      <c r="AQ78" s="48">
        <v>7.31</v>
      </c>
      <c r="AR78" s="48">
        <v>182.87</v>
      </c>
    </row>
    <row r="79" spans="21:44" x14ac:dyDescent="0.35">
      <c r="U79" s="51">
        <v>2</v>
      </c>
      <c r="V79" s="51">
        <v>2</v>
      </c>
      <c r="W79" s="25"/>
      <c r="X79" s="54">
        <f t="shared" si="1"/>
        <v>0</v>
      </c>
      <c r="Y79" s="24"/>
      <c r="Z79" s="55">
        <f t="shared" si="2"/>
        <v>0</v>
      </c>
      <c r="AA79" s="58">
        <v>2.6</v>
      </c>
      <c r="AB79" s="48">
        <v>19589.689999999999</v>
      </c>
      <c r="AC79" s="48">
        <v>2089.92</v>
      </c>
      <c r="AD79" s="46">
        <v>0</v>
      </c>
      <c r="AE79" s="49">
        <v>25000</v>
      </c>
      <c r="AF79" s="52"/>
      <c r="AG79" s="49">
        <v>55000</v>
      </c>
      <c r="AH79" s="52"/>
      <c r="AI79" s="52"/>
      <c r="AJ79" s="52">
        <f t="shared" si="0"/>
        <v>101679.61</v>
      </c>
      <c r="AK79" s="48">
        <v>877.78</v>
      </c>
      <c r="AL79" s="48">
        <v>146.30000000000001</v>
      </c>
      <c r="AM79" s="46">
        <v>0</v>
      </c>
      <c r="AN79" s="49">
        <v>1000</v>
      </c>
      <c r="AO79" s="48">
        <v>2024.08</v>
      </c>
      <c r="AP79" s="48">
        <v>2024.08</v>
      </c>
      <c r="AQ79" s="48">
        <v>7.31</v>
      </c>
      <c r="AR79" s="48">
        <v>182.87</v>
      </c>
    </row>
    <row r="80" spans="21:44" x14ac:dyDescent="0.35">
      <c r="U80" s="51">
        <v>2</v>
      </c>
      <c r="V80" s="51">
        <v>5</v>
      </c>
      <c r="W80" s="25"/>
      <c r="X80" s="54">
        <f t="shared" si="1"/>
        <v>0</v>
      </c>
      <c r="Y80" s="24"/>
      <c r="Z80" s="55">
        <f t="shared" si="2"/>
        <v>0</v>
      </c>
      <c r="AA80" s="58">
        <v>2.7</v>
      </c>
      <c r="AB80" s="48">
        <v>19589.689999999999</v>
      </c>
      <c r="AC80" s="48">
        <v>2089.92</v>
      </c>
      <c r="AD80" s="46">
        <v>0</v>
      </c>
      <c r="AE80" s="49">
        <v>25000</v>
      </c>
      <c r="AF80" s="52"/>
      <c r="AG80" s="49">
        <v>55000</v>
      </c>
      <c r="AH80" s="52"/>
      <c r="AI80" s="52"/>
      <c r="AJ80" s="52">
        <f t="shared" si="0"/>
        <v>101679.61</v>
      </c>
      <c r="AK80" s="48">
        <v>877.78</v>
      </c>
      <c r="AL80" s="48">
        <v>146.30000000000001</v>
      </c>
      <c r="AM80" s="46">
        <v>0</v>
      </c>
      <c r="AN80" s="49">
        <v>1000</v>
      </c>
      <c r="AO80" s="48">
        <v>2024.08</v>
      </c>
      <c r="AP80" s="48">
        <v>2024.08</v>
      </c>
      <c r="AQ80" s="48">
        <v>7.31</v>
      </c>
      <c r="AR80" s="48">
        <v>182.87</v>
      </c>
    </row>
    <row r="81" spans="21:44" x14ac:dyDescent="0.35">
      <c r="U81" s="51">
        <v>2</v>
      </c>
      <c r="V81" s="51">
        <v>10</v>
      </c>
      <c r="W81" s="25"/>
      <c r="X81" s="54">
        <f t="shared" ref="X81:X150" si="3">W81/0.3048</f>
        <v>0</v>
      </c>
      <c r="Y81" s="24"/>
      <c r="Z81" s="55">
        <f t="shared" ref="Z81:Z150" si="4">Y81/0.3048</f>
        <v>0</v>
      </c>
      <c r="AA81" s="58">
        <v>2.7</v>
      </c>
      <c r="AB81" s="48">
        <v>19589.689999999999</v>
      </c>
      <c r="AC81" s="48">
        <v>2089.92</v>
      </c>
      <c r="AD81" s="46">
        <v>0</v>
      </c>
      <c r="AE81" s="49">
        <v>25000</v>
      </c>
      <c r="AF81" s="52"/>
      <c r="AG81" s="49">
        <v>55000</v>
      </c>
      <c r="AH81" s="52"/>
      <c r="AI81" s="52"/>
      <c r="AJ81" s="52">
        <f t="shared" ref="AJ81:AJ150" si="5">AB81+AC81+AD81+AE81+AF81+AG81-AH81-AI81</f>
        <v>101679.61</v>
      </c>
      <c r="AK81" s="48">
        <v>877.78</v>
      </c>
      <c r="AL81" s="48">
        <v>146.30000000000001</v>
      </c>
      <c r="AM81" s="46">
        <v>0</v>
      </c>
      <c r="AN81" s="49">
        <v>1000</v>
      </c>
      <c r="AO81" s="48">
        <v>2024.08</v>
      </c>
      <c r="AP81" s="48">
        <v>2024.08</v>
      </c>
      <c r="AQ81" s="48">
        <v>7.31</v>
      </c>
      <c r="AR81" s="48">
        <v>182.87</v>
      </c>
    </row>
    <row r="82" spans="21:44" x14ac:dyDescent="0.35">
      <c r="U82" s="51">
        <v>5</v>
      </c>
      <c r="V82" s="51">
        <v>5.0000000000000001E-3</v>
      </c>
      <c r="W82" s="25"/>
      <c r="X82" s="54">
        <f t="shared" si="3"/>
        <v>0</v>
      </c>
      <c r="Y82" s="24"/>
      <c r="Z82" s="55">
        <f t="shared" si="4"/>
        <v>0</v>
      </c>
      <c r="AA82" s="58">
        <v>0.7</v>
      </c>
      <c r="AB82" s="48">
        <v>19589.689999999999</v>
      </c>
      <c r="AC82" s="48">
        <v>2089.92</v>
      </c>
      <c r="AD82" s="46">
        <v>0</v>
      </c>
      <c r="AE82" s="49">
        <v>25000</v>
      </c>
      <c r="AF82" s="52"/>
      <c r="AG82" s="49">
        <v>55000</v>
      </c>
      <c r="AH82" s="52"/>
      <c r="AI82" s="52"/>
      <c r="AJ82" s="52">
        <f t="shared" si="5"/>
        <v>101679.61</v>
      </c>
      <c r="AK82" s="48">
        <v>877.78</v>
      </c>
      <c r="AL82" s="48">
        <v>146.30000000000001</v>
      </c>
      <c r="AM82" s="46">
        <v>0</v>
      </c>
      <c r="AN82" s="49">
        <v>1000</v>
      </c>
      <c r="AO82" s="48">
        <v>2024.08</v>
      </c>
      <c r="AP82" s="48">
        <v>2024.08</v>
      </c>
      <c r="AQ82" s="48">
        <v>7.31</v>
      </c>
      <c r="AR82" s="48">
        <v>182.87</v>
      </c>
    </row>
    <row r="83" spans="21:44" x14ac:dyDescent="0.35">
      <c r="U83" s="51">
        <v>5</v>
      </c>
      <c r="V83" s="51">
        <v>8.0000000000000002E-3</v>
      </c>
      <c r="W83" s="25"/>
      <c r="X83" s="54">
        <f t="shared" si="3"/>
        <v>0</v>
      </c>
      <c r="Y83" s="24"/>
      <c r="Z83" s="55">
        <f t="shared" si="4"/>
        <v>0</v>
      </c>
      <c r="AA83" s="58">
        <v>0.8</v>
      </c>
      <c r="AB83" s="48">
        <v>19589.689999999999</v>
      </c>
      <c r="AC83" s="48">
        <v>2089.92</v>
      </c>
      <c r="AD83" s="46">
        <v>0</v>
      </c>
      <c r="AE83" s="49">
        <v>25000</v>
      </c>
      <c r="AF83" s="52"/>
      <c r="AG83" s="49">
        <v>55000</v>
      </c>
      <c r="AH83" s="52"/>
      <c r="AI83" s="52"/>
      <c r="AJ83" s="52">
        <f t="shared" si="5"/>
        <v>101679.61</v>
      </c>
      <c r="AK83" s="48">
        <v>877.78</v>
      </c>
      <c r="AL83" s="48">
        <v>146.30000000000001</v>
      </c>
      <c r="AM83" s="46">
        <v>0</v>
      </c>
      <c r="AN83" s="49">
        <v>1000</v>
      </c>
      <c r="AO83" s="48">
        <v>2024.08</v>
      </c>
      <c r="AP83" s="48">
        <v>2024.08</v>
      </c>
      <c r="AQ83" s="48">
        <v>7.31</v>
      </c>
      <c r="AR83" s="48">
        <v>182.87</v>
      </c>
    </row>
    <row r="84" spans="21:44" x14ac:dyDescent="0.35">
      <c r="U84" s="51">
        <v>5</v>
      </c>
      <c r="V84" s="51">
        <v>0.01</v>
      </c>
      <c r="W84" s="25"/>
      <c r="X84" s="54">
        <f t="shared" si="3"/>
        <v>0</v>
      </c>
      <c r="Y84" s="24"/>
      <c r="Z84" s="55">
        <f t="shared" si="4"/>
        <v>0</v>
      </c>
      <c r="AA84" s="58">
        <v>0.9</v>
      </c>
      <c r="AB84" s="48">
        <v>19589.689999999999</v>
      </c>
      <c r="AC84" s="48">
        <v>2089.92</v>
      </c>
      <c r="AD84" s="46">
        <v>0</v>
      </c>
      <c r="AE84" s="49">
        <v>25000</v>
      </c>
      <c r="AF84" s="52"/>
      <c r="AG84" s="49">
        <v>55000</v>
      </c>
      <c r="AH84" s="52"/>
      <c r="AI84" s="52"/>
      <c r="AJ84" s="52">
        <f t="shared" si="5"/>
        <v>101679.61</v>
      </c>
      <c r="AK84" s="48">
        <v>877.78</v>
      </c>
      <c r="AL84" s="48">
        <v>146.30000000000001</v>
      </c>
      <c r="AM84" s="46">
        <v>0</v>
      </c>
      <c r="AN84" s="49">
        <v>1000</v>
      </c>
      <c r="AO84" s="48">
        <v>2024.08</v>
      </c>
      <c r="AP84" s="48">
        <v>2024.08</v>
      </c>
      <c r="AQ84" s="48">
        <v>7.31</v>
      </c>
      <c r="AR84" s="48">
        <v>182.87</v>
      </c>
    </row>
    <row r="85" spans="21:44" x14ac:dyDescent="0.35">
      <c r="U85" s="51">
        <v>5</v>
      </c>
      <c r="V85" s="51">
        <v>0.02</v>
      </c>
      <c r="W85" s="25"/>
      <c r="X85" s="54">
        <f t="shared" si="3"/>
        <v>0</v>
      </c>
      <c r="Y85" s="24"/>
      <c r="Z85" s="55">
        <f t="shared" si="4"/>
        <v>0</v>
      </c>
      <c r="AA85" s="58">
        <v>1.1000000000000001</v>
      </c>
      <c r="AB85" s="48">
        <v>19589.689999999999</v>
      </c>
      <c r="AC85" s="48">
        <v>2089.92</v>
      </c>
      <c r="AD85" s="46">
        <v>0</v>
      </c>
      <c r="AE85" s="49">
        <v>25000</v>
      </c>
      <c r="AF85" s="52"/>
      <c r="AG85" s="49">
        <v>55000</v>
      </c>
      <c r="AH85" s="52"/>
      <c r="AI85" s="52"/>
      <c r="AJ85" s="52">
        <f t="shared" si="5"/>
        <v>101679.61</v>
      </c>
      <c r="AK85" s="48">
        <v>877.78</v>
      </c>
      <c r="AL85" s="48">
        <v>146.30000000000001</v>
      </c>
      <c r="AM85" s="46">
        <v>0</v>
      </c>
      <c r="AN85" s="49">
        <v>1000</v>
      </c>
      <c r="AO85" s="48">
        <v>2024.08</v>
      </c>
      <c r="AP85" s="48">
        <v>2024.08</v>
      </c>
      <c r="AQ85" s="48">
        <v>7.31</v>
      </c>
      <c r="AR85" s="48">
        <v>182.87</v>
      </c>
    </row>
    <row r="86" spans="21:44" x14ac:dyDescent="0.35">
      <c r="U86" s="51">
        <v>5</v>
      </c>
      <c r="V86" s="51">
        <v>0.05</v>
      </c>
      <c r="W86" s="25"/>
      <c r="X86" s="54">
        <f t="shared" si="3"/>
        <v>0</v>
      </c>
      <c r="Y86" s="24"/>
      <c r="Z86" s="55">
        <f t="shared" si="4"/>
        <v>0</v>
      </c>
      <c r="AA86" s="58">
        <v>1.3</v>
      </c>
      <c r="AB86" s="48">
        <v>19589.689999999999</v>
      </c>
      <c r="AC86" s="48">
        <v>2089.92</v>
      </c>
      <c r="AD86" s="46">
        <v>0</v>
      </c>
      <c r="AE86" s="49">
        <v>25000</v>
      </c>
      <c r="AF86" s="52"/>
      <c r="AG86" s="49">
        <v>55000</v>
      </c>
      <c r="AH86" s="52"/>
      <c r="AI86" s="52"/>
      <c r="AJ86" s="52">
        <f t="shared" si="5"/>
        <v>101679.61</v>
      </c>
      <c r="AK86" s="48">
        <v>877.78</v>
      </c>
      <c r="AL86" s="48">
        <v>146.30000000000001</v>
      </c>
      <c r="AM86" s="46">
        <v>0</v>
      </c>
      <c r="AN86" s="49">
        <v>1000</v>
      </c>
      <c r="AO86" s="48">
        <v>2024.08</v>
      </c>
      <c r="AP86" s="48">
        <v>2024.08</v>
      </c>
      <c r="AQ86" s="48">
        <v>7.31</v>
      </c>
      <c r="AR86" s="48">
        <v>182.87</v>
      </c>
    </row>
    <row r="87" spans="21:44" x14ac:dyDescent="0.35">
      <c r="U87" s="51">
        <v>5</v>
      </c>
      <c r="V87" s="51">
        <v>0.1</v>
      </c>
      <c r="W87" s="25"/>
      <c r="X87" s="54">
        <f t="shared" si="3"/>
        <v>0</v>
      </c>
      <c r="Y87" s="24"/>
      <c r="Z87" s="55">
        <f t="shared" si="4"/>
        <v>0</v>
      </c>
      <c r="AA87" s="58">
        <v>1.5</v>
      </c>
      <c r="AB87" s="48">
        <v>19589.689999999999</v>
      </c>
      <c r="AC87" s="48">
        <v>2089.92</v>
      </c>
      <c r="AD87" s="46">
        <v>0</v>
      </c>
      <c r="AE87" s="49">
        <v>25000</v>
      </c>
      <c r="AF87" s="52"/>
      <c r="AG87" s="49">
        <v>55000</v>
      </c>
      <c r="AH87" s="52"/>
      <c r="AI87" s="52"/>
      <c r="AJ87" s="52">
        <f t="shared" si="5"/>
        <v>101679.61</v>
      </c>
      <c r="AK87" s="48">
        <v>877.78</v>
      </c>
      <c r="AL87" s="48">
        <v>146.30000000000001</v>
      </c>
      <c r="AM87" s="46">
        <v>0</v>
      </c>
      <c r="AN87" s="49">
        <v>1000</v>
      </c>
      <c r="AO87" s="48">
        <v>2024.08</v>
      </c>
      <c r="AP87" s="48">
        <v>2024.08</v>
      </c>
      <c r="AQ87" s="48">
        <v>7.31</v>
      </c>
      <c r="AR87" s="48">
        <v>182.87</v>
      </c>
    </row>
    <row r="88" spans="21:44" x14ac:dyDescent="0.35">
      <c r="U88" s="51">
        <v>5</v>
      </c>
      <c r="V88" s="51">
        <v>0.2</v>
      </c>
      <c r="W88" s="25"/>
      <c r="X88" s="54">
        <f t="shared" si="3"/>
        <v>0</v>
      </c>
      <c r="Y88" s="24"/>
      <c r="Z88" s="55">
        <f t="shared" si="4"/>
        <v>0</v>
      </c>
      <c r="AA88" s="58">
        <v>1.6</v>
      </c>
      <c r="AB88" s="48">
        <v>19589.689999999999</v>
      </c>
      <c r="AC88" s="48">
        <v>2089.92</v>
      </c>
      <c r="AD88" s="46">
        <v>0</v>
      </c>
      <c r="AE88" s="49">
        <v>25000</v>
      </c>
      <c r="AF88" s="52"/>
      <c r="AG88" s="49">
        <v>55000</v>
      </c>
      <c r="AH88" s="52"/>
      <c r="AI88" s="52"/>
      <c r="AJ88" s="52">
        <f t="shared" si="5"/>
        <v>101679.61</v>
      </c>
      <c r="AK88" s="48">
        <v>877.78</v>
      </c>
      <c r="AL88" s="48">
        <v>146.30000000000001</v>
      </c>
      <c r="AM88" s="46">
        <v>0</v>
      </c>
      <c r="AN88" s="49">
        <v>1000</v>
      </c>
      <c r="AO88" s="48">
        <v>2024.08</v>
      </c>
      <c r="AP88" s="48">
        <v>2024.08</v>
      </c>
      <c r="AQ88" s="48">
        <v>7.31</v>
      </c>
      <c r="AR88" s="48">
        <v>182.87</v>
      </c>
    </row>
    <row r="89" spans="21:44" x14ac:dyDescent="0.35">
      <c r="U89" s="51">
        <v>5</v>
      </c>
      <c r="V89" s="51">
        <v>0.5</v>
      </c>
      <c r="W89" s="25"/>
      <c r="X89" s="54">
        <f t="shared" si="3"/>
        <v>0</v>
      </c>
      <c r="Y89" s="24"/>
      <c r="Z89" s="55">
        <f t="shared" si="4"/>
        <v>0</v>
      </c>
      <c r="AA89" s="58">
        <v>1.8</v>
      </c>
      <c r="AB89" s="48">
        <v>19589.689999999999</v>
      </c>
      <c r="AC89" s="48">
        <v>2089.92</v>
      </c>
      <c r="AD89" s="46">
        <v>0</v>
      </c>
      <c r="AE89" s="49">
        <v>25000</v>
      </c>
      <c r="AF89" s="52"/>
      <c r="AG89" s="49">
        <v>55000</v>
      </c>
      <c r="AH89" s="52"/>
      <c r="AI89" s="52"/>
      <c r="AJ89" s="52">
        <f t="shared" si="5"/>
        <v>101679.61</v>
      </c>
      <c r="AK89" s="48">
        <v>877.78</v>
      </c>
      <c r="AL89" s="48">
        <v>146.30000000000001</v>
      </c>
      <c r="AM89" s="46">
        <v>0</v>
      </c>
      <c r="AN89" s="49">
        <v>1000</v>
      </c>
      <c r="AO89" s="48">
        <v>2024.08</v>
      </c>
      <c r="AP89" s="48">
        <v>2024.08</v>
      </c>
      <c r="AQ89" s="48">
        <v>7.31</v>
      </c>
      <c r="AR89" s="48">
        <v>182.87</v>
      </c>
    </row>
    <row r="90" spans="21:44" x14ac:dyDescent="0.35">
      <c r="U90" s="51">
        <v>5</v>
      </c>
      <c r="V90" s="51">
        <v>1</v>
      </c>
      <c r="W90" s="25"/>
      <c r="X90" s="54">
        <f t="shared" si="3"/>
        <v>0</v>
      </c>
      <c r="Y90" s="24"/>
      <c r="Z90" s="55">
        <f t="shared" si="4"/>
        <v>0</v>
      </c>
      <c r="AA90" s="58">
        <v>1.9</v>
      </c>
      <c r="AB90" s="48">
        <v>19589.689999999999</v>
      </c>
      <c r="AC90" s="48">
        <v>2089.92</v>
      </c>
      <c r="AD90" s="46">
        <v>0</v>
      </c>
      <c r="AE90" s="49">
        <v>25000</v>
      </c>
      <c r="AF90" s="52"/>
      <c r="AG90" s="49">
        <v>55000</v>
      </c>
      <c r="AH90" s="52"/>
      <c r="AI90" s="52"/>
      <c r="AJ90" s="52">
        <f t="shared" si="5"/>
        <v>101679.61</v>
      </c>
      <c r="AK90" s="48">
        <v>877.78</v>
      </c>
      <c r="AL90" s="48">
        <v>146.30000000000001</v>
      </c>
      <c r="AM90" s="46">
        <v>0</v>
      </c>
      <c r="AN90" s="49">
        <v>1000</v>
      </c>
      <c r="AO90" s="48">
        <v>2024.08</v>
      </c>
      <c r="AP90" s="48">
        <v>2024.08</v>
      </c>
      <c r="AQ90" s="48">
        <v>7.31</v>
      </c>
      <c r="AR90" s="48">
        <v>182.87</v>
      </c>
    </row>
    <row r="91" spans="21:44" x14ac:dyDescent="0.35">
      <c r="U91" s="51">
        <v>5</v>
      </c>
      <c r="V91" s="51">
        <v>2</v>
      </c>
      <c r="W91" s="25"/>
      <c r="X91" s="54">
        <f t="shared" si="3"/>
        <v>0</v>
      </c>
      <c r="Y91" s="24"/>
      <c r="Z91" s="55">
        <f t="shared" si="4"/>
        <v>0</v>
      </c>
      <c r="AA91" s="58">
        <v>2</v>
      </c>
      <c r="AB91" s="48">
        <v>19589.689999999999</v>
      </c>
      <c r="AC91" s="48">
        <v>2089.92</v>
      </c>
      <c r="AD91" s="46">
        <v>0</v>
      </c>
      <c r="AE91" s="49">
        <v>25000</v>
      </c>
      <c r="AF91" s="52"/>
      <c r="AG91" s="49">
        <v>55000</v>
      </c>
      <c r="AH91" s="52"/>
      <c r="AI91" s="52"/>
      <c r="AJ91" s="52">
        <f t="shared" si="5"/>
        <v>101679.61</v>
      </c>
      <c r="AK91" s="48">
        <v>877.78</v>
      </c>
      <c r="AL91" s="48">
        <v>146.30000000000001</v>
      </c>
      <c r="AM91" s="46">
        <v>0</v>
      </c>
      <c r="AN91" s="49">
        <v>1000</v>
      </c>
      <c r="AO91" s="48">
        <v>2024.08</v>
      </c>
      <c r="AP91" s="48">
        <v>2024.08</v>
      </c>
      <c r="AQ91" s="48">
        <v>7.31</v>
      </c>
      <c r="AR91" s="48">
        <v>182.87</v>
      </c>
    </row>
    <row r="92" spans="21:44" x14ac:dyDescent="0.35">
      <c r="U92" s="51">
        <v>5</v>
      </c>
      <c r="V92" s="51">
        <v>5</v>
      </c>
      <c r="W92" s="25"/>
      <c r="X92" s="54">
        <f t="shared" si="3"/>
        <v>0</v>
      </c>
      <c r="Y92" s="24"/>
      <c r="Z92" s="55">
        <f t="shared" si="4"/>
        <v>0</v>
      </c>
      <c r="AA92" s="58">
        <v>2</v>
      </c>
      <c r="AB92" s="48">
        <v>19589.689999999999</v>
      </c>
      <c r="AC92" s="48">
        <v>2089.92</v>
      </c>
      <c r="AD92" s="46">
        <v>0</v>
      </c>
      <c r="AE92" s="49">
        <v>25000</v>
      </c>
      <c r="AF92" s="52"/>
      <c r="AG92" s="49">
        <v>55000</v>
      </c>
      <c r="AH92" s="52"/>
      <c r="AI92" s="52"/>
      <c r="AJ92" s="52">
        <f t="shared" si="5"/>
        <v>101679.61</v>
      </c>
      <c r="AK92" s="48">
        <v>877.78</v>
      </c>
      <c r="AL92" s="48">
        <v>146.30000000000001</v>
      </c>
      <c r="AM92" s="46">
        <v>0</v>
      </c>
      <c r="AN92" s="49">
        <v>1000</v>
      </c>
      <c r="AO92" s="48">
        <v>2024.08</v>
      </c>
      <c r="AP92" s="48">
        <v>2024.08</v>
      </c>
      <c r="AQ92" s="48">
        <v>7.31</v>
      </c>
      <c r="AR92" s="48">
        <v>182.87</v>
      </c>
    </row>
    <row r="93" spans="21:44" x14ac:dyDescent="0.35">
      <c r="U93" s="51">
        <v>5</v>
      </c>
      <c r="V93" s="51">
        <v>10</v>
      </c>
      <c r="W93" s="25"/>
      <c r="X93" s="54">
        <f t="shared" si="3"/>
        <v>0</v>
      </c>
      <c r="Y93" s="24"/>
      <c r="Z93" s="55">
        <f t="shared" si="4"/>
        <v>0</v>
      </c>
      <c r="AA93" s="58">
        <v>2.1</v>
      </c>
      <c r="AB93" s="48">
        <v>19589.689999999999</v>
      </c>
      <c r="AC93" s="48">
        <v>2089.92</v>
      </c>
      <c r="AD93" s="46">
        <v>0</v>
      </c>
      <c r="AE93" s="49">
        <v>25000</v>
      </c>
      <c r="AF93" s="52"/>
      <c r="AG93" s="49">
        <v>55000</v>
      </c>
      <c r="AH93" s="52"/>
      <c r="AI93" s="52"/>
      <c r="AJ93" s="52">
        <f t="shared" si="5"/>
        <v>101679.61</v>
      </c>
      <c r="AK93" s="48">
        <v>877.78</v>
      </c>
      <c r="AL93" s="48">
        <v>146.30000000000001</v>
      </c>
      <c r="AM93" s="46">
        <v>0</v>
      </c>
      <c r="AN93" s="49">
        <v>1000</v>
      </c>
      <c r="AO93" s="48">
        <v>2024.08</v>
      </c>
      <c r="AP93" s="48">
        <v>2024.08</v>
      </c>
      <c r="AQ93" s="48">
        <v>7.31</v>
      </c>
      <c r="AR93" s="48">
        <v>182.87</v>
      </c>
    </row>
    <row r="94" spans="21:44" x14ac:dyDescent="0.35">
      <c r="U94" s="51">
        <v>10</v>
      </c>
      <c r="V94" s="51">
        <v>5.0000000000000001E-3</v>
      </c>
      <c r="W94" s="25"/>
      <c r="X94" s="54">
        <f t="shared" si="3"/>
        <v>0</v>
      </c>
      <c r="Y94" s="24"/>
      <c r="Z94" s="55">
        <f t="shared" si="4"/>
        <v>0</v>
      </c>
      <c r="AA94" s="58">
        <v>0.4</v>
      </c>
      <c r="AB94" s="48">
        <v>19589.689999999999</v>
      </c>
      <c r="AC94" s="48">
        <v>2089.92</v>
      </c>
      <c r="AD94" s="46">
        <v>0</v>
      </c>
      <c r="AE94" s="49">
        <v>25000</v>
      </c>
      <c r="AF94" s="52"/>
      <c r="AG94" s="49">
        <v>55000</v>
      </c>
      <c r="AH94" s="52"/>
      <c r="AI94" s="52"/>
      <c r="AJ94" s="52">
        <f t="shared" si="5"/>
        <v>101679.61</v>
      </c>
      <c r="AK94" s="48">
        <v>877.78</v>
      </c>
      <c r="AL94" s="48">
        <v>146.30000000000001</v>
      </c>
      <c r="AM94" s="46">
        <v>0</v>
      </c>
      <c r="AN94" s="49">
        <v>1000</v>
      </c>
      <c r="AO94" s="48">
        <v>2024.08</v>
      </c>
      <c r="AP94" s="48">
        <v>2024.08</v>
      </c>
      <c r="AQ94" s="48">
        <v>7.31</v>
      </c>
      <c r="AR94" s="48">
        <v>182.87</v>
      </c>
    </row>
    <row r="95" spans="21:44" x14ac:dyDescent="0.35">
      <c r="U95" s="51">
        <v>10</v>
      </c>
      <c r="V95" s="51">
        <v>8.0000000000000002E-3</v>
      </c>
      <c r="W95" s="25"/>
      <c r="X95" s="54">
        <f t="shared" si="3"/>
        <v>0</v>
      </c>
      <c r="Y95" s="24"/>
      <c r="Z95" s="55">
        <f t="shared" si="4"/>
        <v>0</v>
      </c>
      <c r="AA95" s="58">
        <v>0.5</v>
      </c>
      <c r="AB95" s="48">
        <v>19589.689999999999</v>
      </c>
      <c r="AC95" s="48">
        <v>2089.92</v>
      </c>
      <c r="AD95" s="46">
        <v>0</v>
      </c>
      <c r="AE95" s="49">
        <v>25000</v>
      </c>
      <c r="AF95" s="52"/>
      <c r="AG95" s="49">
        <v>55000</v>
      </c>
      <c r="AH95" s="52"/>
      <c r="AI95" s="52"/>
      <c r="AJ95" s="52">
        <f t="shared" si="5"/>
        <v>101679.61</v>
      </c>
      <c r="AK95" s="48">
        <v>877.78</v>
      </c>
      <c r="AL95" s="48">
        <v>146.30000000000001</v>
      </c>
      <c r="AM95" s="46">
        <v>0</v>
      </c>
      <c r="AN95" s="49">
        <v>1000</v>
      </c>
      <c r="AO95" s="48">
        <v>2024.08</v>
      </c>
      <c r="AP95" s="48">
        <v>2024.08</v>
      </c>
      <c r="AQ95" s="48">
        <v>7.31</v>
      </c>
      <c r="AR95" s="48">
        <v>182.87</v>
      </c>
    </row>
    <row r="96" spans="21:44" x14ac:dyDescent="0.35">
      <c r="U96" s="51">
        <v>10</v>
      </c>
      <c r="V96" s="51">
        <v>0.01</v>
      </c>
      <c r="W96" s="25"/>
      <c r="X96" s="54">
        <f t="shared" si="3"/>
        <v>0</v>
      </c>
      <c r="Y96" s="24"/>
      <c r="Z96" s="55">
        <f t="shared" si="4"/>
        <v>0</v>
      </c>
      <c r="AA96" s="58">
        <v>0.5</v>
      </c>
      <c r="AB96" s="48">
        <v>19589.689999999999</v>
      </c>
      <c r="AC96" s="48">
        <v>2089.92</v>
      </c>
      <c r="AD96" s="46">
        <v>0</v>
      </c>
      <c r="AE96" s="49">
        <v>25000</v>
      </c>
      <c r="AF96" s="52"/>
      <c r="AG96" s="49">
        <v>55000</v>
      </c>
      <c r="AH96" s="52"/>
      <c r="AI96" s="52"/>
      <c r="AJ96" s="52">
        <f t="shared" si="5"/>
        <v>101679.61</v>
      </c>
      <c r="AK96" s="48">
        <v>877.78</v>
      </c>
      <c r="AL96" s="48">
        <v>146.30000000000001</v>
      </c>
      <c r="AM96" s="46">
        <v>0</v>
      </c>
      <c r="AN96" s="49">
        <v>1000</v>
      </c>
      <c r="AO96" s="48">
        <v>2024.08</v>
      </c>
      <c r="AP96" s="48">
        <v>2024.08</v>
      </c>
      <c r="AQ96" s="48">
        <v>7.31</v>
      </c>
      <c r="AR96" s="48">
        <v>182.87</v>
      </c>
    </row>
    <row r="97" spans="21:44" x14ac:dyDescent="0.35">
      <c r="U97" s="51">
        <v>10</v>
      </c>
      <c r="V97" s="51">
        <v>0.02</v>
      </c>
      <c r="W97" s="25"/>
      <c r="X97" s="54">
        <f t="shared" si="3"/>
        <v>0</v>
      </c>
      <c r="Y97" s="24"/>
      <c r="Z97" s="55">
        <f t="shared" si="4"/>
        <v>0</v>
      </c>
      <c r="AA97" s="58">
        <v>0.7</v>
      </c>
      <c r="AB97" s="48">
        <v>19589.689999999999</v>
      </c>
      <c r="AC97" s="48">
        <v>2089.92</v>
      </c>
      <c r="AD97" s="46">
        <v>0</v>
      </c>
      <c r="AE97" s="49">
        <v>25000</v>
      </c>
      <c r="AF97" s="52"/>
      <c r="AG97" s="49">
        <v>55000</v>
      </c>
      <c r="AH97" s="52"/>
      <c r="AI97" s="52"/>
      <c r="AJ97" s="52">
        <f t="shared" si="5"/>
        <v>101679.61</v>
      </c>
      <c r="AK97" s="48">
        <v>877.78</v>
      </c>
      <c r="AL97" s="48">
        <v>146.30000000000001</v>
      </c>
      <c r="AM97" s="46">
        <v>0</v>
      </c>
      <c r="AN97" s="49">
        <v>1000</v>
      </c>
      <c r="AO97" s="48">
        <v>2024.08</v>
      </c>
      <c r="AP97" s="48">
        <v>2024.08</v>
      </c>
      <c r="AQ97" s="48">
        <v>7.31</v>
      </c>
      <c r="AR97" s="48">
        <v>182.87</v>
      </c>
    </row>
    <row r="98" spans="21:44" x14ac:dyDescent="0.35">
      <c r="U98" s="51">
        <v>10</v>
      </c>
      <c r="V98" s="51">
        <v>0.05</v>
      </c>
      <c r="W98" s="25"/>
      <c r="X98" s="54">
        <f t="shared" si="3"/>
        <v>0</v>
      </c>
      <c r="Y98" s="24"/>
      <c r="Z98" s="55">
        <f t="shared" si="4"/>
        <v>0</v>
      </c>
      <c r="AA98" s="58">
        <v>0.8</v>
      </c>
      <c r="AB98" s="48">
        <v>19589.689999999999</v>
      </c>
      <c r="AC98" s="48">
        <v>2089.92</v>
      </c>
      <c r="AD98" s="46">
        <v>0</v>
      </c>
      <c r="AE98" s="49">
        <v>25000</v>
      </c>
      <c r="AF98" s="52"/>
      <c r="AG98" s="49">
        <v>55000</v>
      </c>
      <c r="AH98" s="52"/>
      <c r="AI98" s="52"/>
      <c r="AJ98" s="52">
        <f t="shared" si="5"/>
        <v>101679.61</v>
      </c>
      <c r="AK98" s="48">
        <v>877.78</v>
      </c>
      <c r="AL98" s="48">
        <v>146.30000000000001</v>
      </c>
      <c r="AM98" s="46">
        <v>0</v>
      </c>
      <c r="AN98" s="49">
        <v>1000</v>
      </c>
      <c r="AO98" s="48">
        <v>2024.08</v>
      </c>
      <c r="AP98" s="48">
        <v>2024.08</v>
      </c>
      <c r="AQ98" s="48">
        <v>7.31</v>
      </c>
      <c r="AR98" s="48">
        <v>182.87</v>
      </c>
    </row>
    <row r="99" spans="21:44" x14ac:dyDescent="0.35">
      <c r="U99" s="51">
        <v>10</v>
      </c>
      <c r="V99" s="51">
        <v>0.1</v>
      </c>
      <c r="W99" s="25"/>
      <c r="X99" s="54">
        <f t="shared" si="3"/>
        <v>0</v>
      </c>
      <c r="Y99" s="24"/>
      <c r="Z99" s="55">
        <f t="shared" si="4"/>
        <v>0</v>
      </c>
      <c r="AA99" s="58">
        <v>1</v>
      </c>
      <c r="AB99" s="48">
        <v>19589.689999999999</v>
      </c>
      <c r="AC99" s="48">
        <v>2089.92</v>
      </c>
      <c r="AD99" s="46">
        <v>0</v>
      </c>
      <c r="AE99" s="49">
        <v>25000</v>
      </c>
      <c r="AF99" s="52"/>
      <c r="AG99" s="49">
        <v>55000</v>
      </c>
      <c r="AH99" s="52"/>
      <c r="AI99" s="52"/>
      <c r="AJ99" s="52">
        <f t="shared" si="5"/>
        <v>101679.61</v>
      </c>
      <c r="AK99" s="48">
        <v>877.78</v>
      </c>
      <c r="AL99" s="48">
        <v>146.30000000000001</v>
      </c>
      <c r="AM99" s="46">
        <v>0</v>
      </c>
      <c r="AN99" s="49">
        <v>1000</v>
      </c>
      <c r="AO99" s="48">
        <v>2024.08</v>
      </c>
      <c r="AP99" s="48">
        <v>2024.08</v>
      </c>
      <c r="AQ99" s="48">
        <v>7.31</v>
      </c>
      <c r="AR99" s="48">
        <v>182.87</v>
      </c>
    </row>
    <row r="100" spans="21:44" x14ac:dyDescent="0.35">
      <c r="U100" s="51">
        <v>10</v>
      </c>
      <c r="V100" s="51"/>
      <c r="W100" s="25"/>
      <c r="X100" s="54">
        <f t="shared" si="3"/>
        <v>0</v>
      </c>
      <c r="Y100" s="24"/>
      <c r="Z100" s="55">
        <f t="shared" si="4"/>
        <v>0</v>
      </c>
      <c r="AA100" s="58">
        <v>1.1000000000000001</v>
      </c>
      <c r="AB100" s="48">
        <v>19589.689999999999</v>
      </c>
      <c r="AC100" s="48">
        <v>2089.92</v>
      </c>
      <c r="AD100" s="46">
        <v>0</v>
      </c>
      <c r="AE100" s="49">
        <v>25000</v>
      </c>
      <c r="AF100" s="52"/>
      <c r="AG100" s="49">
        <v>55000</v>
      </c>
      <c r="AH100" s="52"/>
      <c r="AI100" s="52"/>
      <c r="AJ100" s="52">
        <f t="shared" si="5"/>
        <v>101679.61</v>
      </c>
      <c r="AK100" s="48">
        <v>877.78</v>
      </c>
      <c r="AL100" s="48">
        <v>146.30000000000001</v>
      </c>
      <c r="AM100" s="46">
        <v>0</v>
      </c>
      <c r="AN100" s="49">
        <v>1000</v>
      </c>
      <c r="AO100" s="48">
        <v>2024.08</v>
      </c>
      <c r="AP100" s="48">
        <v>2024.08</v>
      </c>
      <c r="AQ100" s="48">
        <v>7.31</v>
      </c>
      <c r="AR100" s="48">
        <v>182.87</v>
      </c>
    </row>
    <row r="101" spans="21:44" x14ac:dyDescent="0.35">
      <c r="U101" s="51">
        <v>10</v>
      </c>
      <c r="V101" s="51">
        <v>0.2</v>
      </c>
      <c r="W101" s="25"/>
      <c r="X101" s="54">
        <f t="shared" si="3"/>
        <v>0</v>
      </c>
      <c r="Y101" s="24"/>
      <c r="Z101" s="55">
        <f t="shared" si="4"/>
        <v>0</v>
      </c>
      <c r="AA101" s="58">
        <v>1.2</v>
      </c>
      <c r="AB101" s="48">
        <v>19589.689999999999</v>
      </c>
      <c r="AC101" s="48">
        <v>2089.92</v>
      </c>
      <c r="AD101" s="46">
        <v>0</v>
      </c>
      <c r="AE101" s="49">
        <v>25000</v>
      </c>
      <c r="AF101" s="52"/>
      <c r="AG101" s="49">
        <v>55000</v>
      </c>
      <c r="AH101" s="52"/>
      <c r="AI101" s="52"/>
      <c r="AJ101" s="52">
        <f t="shared" si="5"/>
        <v>101679.61</v>
      </c>
      <c r="AK101" s="48">
        <v>877.78</v>
      </c>
      <c r="AL101" s="48">
        <v>146.30000000000001</v>
      </c>
      <c r="AM101" s="46">
        <v>0</v>
      </c>
      <c r="AN101" s="49">
        <v>1000</v>
      </c>
      <c r="AO101" s="48">
        <v>2024.08</v>
      </c>
      <c r="AP101" s="48">
        <v>2024.08</v>
      </c>
      <c r="AQ101" s="48">
        <v>7.31</v>
      </c>
      <c r="AR101" s="48">
        <v>182.87</v>
      </c>
    </row>
    <row r="102" spans="21:44" x14ac:dyDescent="0.35">
      <c r="U102" s="51">
        <v>10</v>
      </c>
      <c r="V102" s="51">
        <v>1</v>
      </c>
      <c r="W102" s="25"/>
      <c r="X102" s="54">
        <f t="shared" si="3"/>
        <v>0</v>
      </c>
      <c r="Y102" s="24"/>
      <c r="Z102" s="55">
        <f t="shared" si="4"/>
        <v>0</v>
      </c>
      <c r="AA102" s="58">
        <v>1.3</v>
      </c>
      <c r="AB102" s="48">
        <v>19589.689999999999</v>
      </c>
      <c r="AC102" s="48">
        <v>2089.92</v>
      </c>
      <c r="AD102" s="46">
        <v>0</v>
      </c>
      <c r="AE102" s="49">
        <v>25000</v>
      </c>
      <c r="AF102" s="52"/>
      <c r="AG102" s="49">
        <v>55000</v>
      </c>
      <c r="AH102" s="52"/>
      <c r="AI102" s="52"/>
      <c r="AJ102" s="52">
        <f t="shared" si="5"/>
        <v>101679.61</v>
      </c>
      <c r="AK102" s="48">
        <v>877.78</v>
      </c>
      <c r="AL102" s="48">
        <v>146.30000000000001</v>
      </c>
      <c r="AM102" s="46">
        <v>0</v>
      </c>
      <c r="AN102" s="49">
        <v>1000</v>
      </c>
      <c r="AO102" s="48">
        <v>2024.08</v>
      </c>
      <c r="AP102" s="48">
        <v>2024.08</v>
      </c>
      <c r="AQ102" s="48">
        <v>7.31</v>
      </c>
      <c r="AR102" s="48">
        <v>182.87</v>
      </c>
    </row>
    <row r="103" spans="21:44" x14ac:dyDescent="0.35">
      <c r="U103" s="51">
        <v>10</v>
      </c>
      <c r="V103" s="51">
        <v>2</v>
      </c>
      <c r="W103" s="25"/>
      <c r="X103" s="54">
        <f t="shared" si="3"/>
        <v>0</v>
      </c>
      <c r="Y103" s="24"/>
      <c r="Z103" s="55">
        <f t="shared" si="4"/>
        <v>0</v>
      </c>
      <c r="AA103" s="58">
        <v>1.4</v>
      </c>
      <c r="AB103" s="48">
        <v>19589.689999999999</v>
      </c>
      <c r="AC103" s="48">
        <v>2089.92</v>
      </c>
      <c r="AD103" s="46">
        <v>0</v>
      </c>
      <c r="AE103" s="49">
        <v>25000</v>
      </c>
      <c r="AF103" s="52"/>
      <c r="AG103" s="49">
        <v>55000</v>
      </c>
      <c r="AH103" s="52"/>
      <c r="AI103" s="52"/>
      <c r="AJ103" s="52">
        <f t="shared" si="5"/>
        <v>101679.61</v>
      </c>
      <c r="AK103" s="48">
        <v>877.78</v>
      </c>
      <c r="AL103" s="48">
        <v>146.30000000000001</v>
      </c>
      <c r="AM103" s="46">
        <v>0</v>
      </c>
      <c r="AN103" s="49">
        <v>1000</v>
      </c>
      <c r="AO103" s="48">
        <v>2024.08</v>
      </c>
      <c r="AP103" s="48">
        <v>2024.08</v>
      </c>
      <c r="AQ103" s="48">
        <v>7.31</v>
      </c>
      <c r="AR103" s="48">
        <v>182.87</v>
      </c>
    </row>
    <row r="104" spans="21:44" x14ac:dyDescent="0.35">
      <c r="U104" s="51">
        <v>10</v>
      </c>
      <c r="V104" s="51">
        <v>5</v>
      </c>
      <c r="W104" s="25"/>
      <c r="X104" s="54">
        <f t="shared" si="3"/>
        <v>0</v>
      </c>
      <c r="Y104" s="24"/>
      <c r="Z104" s="55">
        <f t="shared" si="4"/>
        <v>0</v>
      </c>
      <c r="AA104" s="58">
        <v>1.5</v>
      </c>
      <c r="AB104" s="48">
        <v>19589.689999999999</v>
      </c>
      <c r="AC104" s="48">
        <v>2089.92</v>
      </c>
      <c r="AD104" s="46">
        <v>0</v>
      </c>
      <c r="AE104" s="49">
        <v>25000</v>
      </c>
      <c r="AF104" s="52"/>
      <c r="AG104" s="49">
        <v>55000</v>
      </c>
      <c r="AH104" s="52"/>
      <c r="AI104" s="52"/>
      <c r="AJ104" s="52">
        <f t="shared" si="5"/>
        <v>101679.61</v>
      </c>
      <c r="AK104" s="48">
        <v>877.78</v>
      </c>
      <c r="AL104" s="48">
        <v>146.30000000000001</v>
      </c>
      <c r="AM104" s="46">
        <v>0</v>
      </c>
      <c r="AN104" s="49">
        <v>1000</v>
      </c>
      <c r="AO104" s="48">
        <v>2024.08</v>
      </c>
      <c r="AP104" s="48">
        <v>2024.08</v>
      </c>
      <c r="AQ104" s="48">
        <v>7.31</v>
      </c>
      <c r="AR104" s="48">
        <v>182.87</v>
      </c>
    </row>
    <row r="105" spans="21:44" x14ac:dyDescent="0.35">
      <c r="U105" s="51">
        <v>10</v>
      </c>
      <c r="V105" s="51">
        <v>10</v>
      </c>
      <c r="W105" s="25"/>
      <c r="X105" s="54">
        <f t="shared" si="3"/>
        <v>0</v>
      </c>
      <c r="Y105" s="24"/>
      <c r="Z105" s="55">
        <f t="shared" si="4"/>
        <v>0</v>
      </c>
      <c r="AA105" s="58">
        <v>1.5</v>
      </c>
      <c r="AB105" s="48">
        <v>19589.689999999999</v>
      </c>
      <c r="AC105" s="48">
        <v>2089.92</v>
      </c>
      <c r="AD105" s="46">
        <v>0</v>
      </c>
      <c r="AE105" s="49">
        <v>25000</v>
      </c>
      <c r="AF105" s="52"/>
      <c r="AG105" s="49">
        <v>55000</v>
      </c>
      <c r="AH105" s="52"/>
      <c r="AI105" s="52"/>
      <c r="AJ105" s="52">
        <f t="shared" si="5"/>
        <v>101679.61</v>
      </c>
      <c r="AK105" s="48">
        <v>877.78</v>
      </c>
      <c r="AL105" s="48">
        <v>146.30000000000001</v>
      </c>
      <c r="AM105" s="46">
        <v>0</v>
      </c>
      <c r="AN105" s="49">
        <v>1000</v>
      </c>
      <c r="AO105" s="48">
        <v>2024.08</v>
      </c>
      <c r="AP105" s="48">
        <v>2024.08</v>
      </c>
      <c r="AQ105" s="48">
        <v>7.31</v>
      </c>
      <c r="AR105" s="48">
        <v>182.87</v>
      </c>
    </row>
    <row r="106" spans="21:44" x14ac:dyDescent="0.35">
      <c r="U106" s="51">
        <v>20</v>
      </c>
      <c r="V106" s="51">
        <v>5.0000000000000001E-3</v>
      </c>
      <c r="W106" s="25"/>
      <c r="X106" s="54">
        <f t="shared" si="3"/>
        <v>0</v>
      </c>
      <c r="Y106" s="24"/>
      <c r="Z106" s="55">
        <f t="shared" si="4"/>
        <v>0</v>
      </c>
      <c r="AA106" s="58">
        <v>0.2</v>
      </c>
      <c r="AB106" s="48">
        <v>19589.689999999999</v>
      </c>
      <c r="AC106" s="48">
        <v>2089.92</v>
      </c>
      <c r="AD106" s="46">
        <v>0</v>
      </c>
      <c r="AE106" s="49">
        <v>25000</v>
      </c>
      <c r="AF106" s="52"/>
      <c r="AG106" s="49">
        <v>55000</v>
      </c>
      <c r="AH106" s="52"/>
      <c r="AI106" s="52"/>
      <c r="AJ106" s="52">
        <f t="shared" si="5"/>
        <v>101679.61</v>
      </c>
      <c r="AK106" s="48">
        <v>877.78</v>
      </c>
      <c r="AL106" s="48">
        <v>146.30000000000001</v>
      </c>
      <c r="AM106" s="46">
        <v>0</v>
      </c>
      <c r="AN106" s="49">
        <v>1000</v>
      </c>
      <c r="AO106" s="48">
        <v>2024.08</v>
      </c>
      <c r="AP106" s="48">
        <v>2024.08</v>
      </c>
      <c r="AQ106" s="48">
        <v>7.31</v>
      </c>
      <c r="AR106" s="48">
        <v>182.87</v>
      </c>
    </row>
    <row r="107" spans="21:44" x14ac:dyDescent="0.35">
      <c r="U107" s="51">
        <v>20</v>
      </c>
      <c r="V107" s="51">
        <v>8.0000000000000002E-3</v>
      </c>
      <c r="W107" s="25"/>
      <c r="X107" s="54">
        <f t="shared" si="3"/>
        <v>0</v>
      </c>
      <c r="Y107" s="24"/>
      <c r="Z107" s="55">
        <f t="shared" si="4"/>
        <v>0</v>
      </c>
      <c r="AA107" s="58">
        <v>0.3</v>
      </c>
      <c r="AB107" s="48">
        <v>19589.689999999999</v>
      </c>
      <c r="AC107" s="48">
        <v>2089.92</v>
      </c>
      <c r="AD107" s="46">
        <v>0</v>
      </c>
      <c r="AE107" s="49">
        <v>25000</v>
      </c>
      <c r="AF107" s="52"/>
      <c r="AG107" s="49">
        <v>55000</v>
      </c>
      <c r="AH107" s="52"/>
      <c r="AI107" s="52"/>
      <c r="AJ107" s="52">
        <f t="shared" si="5"/>
        <v>101679.61</v>
      </c>
      <c r="AK107" s="48">
        <v>877.78</v>
      </c>
      <c r="AL107" s="48">
        <v>146.30000000000001</v>
      </c>
      <c r="AM107" s="46">
        <v>0</v>
      </c>
      <c r="AN107" s="49">
        <v>1000</v>
      </c>
      <c r="AO107" s="48">
        <v>2024.08</v>
      </c>
      <c r="AP107" s="48">
        <v>2024.08</v>
      </c>
      <c r="AQ107" s="48">
        <v>7.31</v>
      </c>
      <c r="AR107" s="48">
        <v>182.87</v>
      </c>
    </row>
    <row r="108" spans="21:44" x14ac:dyDescent="0.35">
      <c r="U108" s="51">
        <v>20</v>
      </c>
      <c r="V108" s="51">
        <v>0.01</v>
      </c>
      <c r="W108" s="25"/>
      <c r="X108" s="54">
        <f t="shared" si="3"/>
        <v>0</v>
      </c>
      <c r="Y108" s="24"/>
      <c r="Z108" s="55">
        <f t="shared" si="4"/>
        <v>0</v>
      </c>
      <c r="AA108" s="58">
        <v>0.3</v>
      </c>
      <c r="AB108" s="48">
        <v>19589.689999999999</v>
      </c>
      <c r="AC108" s="48">
        <v>2089.92</v>
      </c>
      <c r="AD108" s="46">
        <v>0</v>
      </c>
      <c r="AE108" s="49">
        <v>25000</v>
      </c>
      <c r="AF108" s="52"/>
      <c r="AG108" s="49">
        <v>55000</v>
      </c>
      <c r="AH108" s="52"/>
      <c r="AI108" s="52"/>
      <c r="AJ108" s="52">
        <f t="shared" si="5"/>
        <v>101679.61</v>
      </c>
      <c r="AK108" s="48">
        <v>877.78</v>
      </c>
      <c r="AL108" s="48">
        <v>146.30000000000001</v>
      </c>
      <c r="AM108" s="46">
        <v>0</v>
      </c>
      <c r="AN108" s="49">
        <v>1000</v>
      </c>
      <c r="AO108" s="48">
        <v>2024.08</v>
      </c>
      <c r="AP108" s="48">
        <v>2024.08</v>
      </c>
      <c r="AQ108" s="48">
        <v>7.31</v>
      </c>
      <c r="AR108" s="48">
        <v>182.87</v>
      </c>
    </row>
    <row r="109" spans="21:44" x14ac:dyDescent="0.35">
      <c r="U109" s="51">
        <v>20</v>
      </c>
      <c r="V109" s="51">
        <v>0.02</v>
      </c>
      <c r="W109" s="25"/>
      <c r="X109" s="54">
        <f t="shared" si="3"/>
        <v>0</v>
      </c>
      <c r="Y109" s="24"/>
      <c r="Z109" s="55">
        <f t="shared" si="4"/>
        <v>0</v>
      </c>
      <c r="AA109" s="58">
        <v>0.4</v>
      </c>
      <c r="AB109" s="48">
        <v>19589.689999999999</v>
      </c>
      <c r="AC109" s="48">
        <v>2089.92</v>
      </c>
      <c r="AD109" s="46">
        <v>0</v>
      </c>
      <c r="AE109" s="49">
        <v>25000</v>
      </c>
      <c r="AF109" s="52"/>
      <c r="AG109" s="49">
        <v>55000</v>
      </c>
      <c r="AH109" s="52"/>
      <c r="AI109" s="52"/>
      <c r="AJ109" s="52">
        <f t="shared" si="5"/>
        <v>101679.61</v>
      </c>
      <c r="AK109" s="48">
        <v>877.78</v>
      </c>
      <c r="AL109" s="48">
        <v>146.30000000000001</v>
      </c>
      <c r="AM109" s="46">
        <v>0</v>
      </c>
      <c r="AN109" s="49">
        <v>1000</v>
      </c>
      <c r="AO109" s="48">
        <v>2024.08</v>
      </c>
      <c r="AP109" s="48">
        <v>2024.08</v>
      </c>
      <c r="AQ109" s="48">
        <v>7.31</v>
      </c>
      <c r="AR109" s="48">
        <v>182.87</v>
      </c>
    </row>
    <row r="110" spans="21:44" x14ac:dyDescent="0.35">
      <c r="U110" s="51">
        <v>20</v>
      </c>
      <c r="V110" s="51">
        <v>0.05</v>
      </c>
      <c r="W110" s="25"/>
      <c r="X110" s="54">
        <f t="shared" si="3"/>
        <v>0</v>
      </c>
      <c r="Y110" s="24"/>
      <c r="Z110" s="55">
        <f t="shared" si="4"/>
        <v>0</v>
      </c>
      <c r="AA110" s="58">
        <v>0.5</v>
      </c>
      <c r="AB110" s="48">
        <v>19589.689999999999</v>
      </c>
      <c r="AC110" s="48">
        <v>2089.92</v>
      </c>
      <c r="AD110" s="46">
        <v>0</v>
      </c>
      <c r="AE110" s="49">
        <v>25000</v>
      </c>
      <c r="AF110" s="52"/>
      <c r="AG110" s="49">
        <v>55000</v>
      </c>
      <c r="AH110" s="52"/>
      <c r="AI110" s="52"/>
      <c r="AJ110" s="52">
        <f t="shared" si="5"/>
        <v>101679.61</v>
      </c>
      <c r="AK110" s="48">
        <v>877.78</v>
      </c>
      <c r="AL110" s="48">
        <v>146.30000000000001</v>
      </c>
      <c r="AM110" s="46">
        <v>0</v>
      </c>
      <c r="AN110" s="49">
        <v>1000</v>
      </c>
      <c r="AO110" s="48">
        <v>2024.08</v>
      </c>
      <c r="AP110" s="48">
        <v>2024.08</v>
      </c>
      <c r="AQ110" s="48">
        <v>7.31</v>
      </c>
      <c r="AR110" s="48">
        <v>182.87</v>
      </c>
    </row>
    <row r="111" spans="21:44" x14ac:dyDescent="0.35">
      <c r="U111" s="51">
        <v>20</v>
      </c>
      <c r="V111" s="51">
        <v>0.1</v>
      </c>
      <c r="W111" s="25"/>
      <c r="X111" s="54">
        <f t="shared" si="3"/>
        <v>0</v>
      </c>
      <c r="Y111" s="24"/>
      <c r="Z111" s="55">
        <f t="shared" si="4"/>
        <v>0</v>
      </c>
      <c r="AA111" s="58">
        <v>0.6</v>
      </c>
      <c r="AB111" s="48">
        <v>19589.689999999999</v>
      </c>
      <c r="AC111" s="48">
        <v>2089.92</v>
      </c>
      <c r="AD111" s="46">
        <v>0</v>
      </c>
      <c r="AE111" s="49">
        <v>25000</v>
      </c>
      <c r="AF111" s="52"/>
      <c r="AG111" s="49">
        <v>55000</v>
      </c>
      <c r="AH111" s="52"/>
      <c r="AI111" s="52"/>
      <c r="AJ111" s="52">
        <f t="shared" si="5"/>
        <v>101679.61</v>
      </c>
      <c r="AK111" s="48">
        <v>877.78</v>
      </c>
      <c r="AL111" s="48">
        <v>146.30000000000001</v>
      </c>
      <c r="AM111" s="46">
        <v>0</v>
      </c>
      <c r="AN111" s="49">
        <v>1000</v>
      </c>
      <c r="AO111" s="48">
        <v>2024.08</v>
      </c>
      <c r="AP111" s="48">
        <v>2024.08</v>
      </c>
      <c r="AQ111" s="48">
        <v>7.31</v>
      </c>
      <c r="AR111" s="48">
        <v>182.87</v>
      </c>
    </row>
    <row r="112" spans="21:44" x14ac:dyDescent="0.35">
      <c r="U112" s="51">
        <v>20</v>
      </c>
      <c r="V112" s="51">
        <v>0.2</v>
      </c>
      <c r="W112" s="25"/>
      <c r="X112" s="54">
        <f t="shared" si="3"/>
        <v>0</v>
      </c>
      <c r="Y112" s="24"/>
      <c r="Z112" s="55">
        <f t="shared" si="4"/>
        <v>0</v>
      </c>
      <c r="AA112" s="58">
        <v>0.6</v>
      </c>
      <c r="AB112" s="48">
        <v>19589.689999999999</v>
      </c>
      <c r="AC112" s="48">
        <v>2089.92</v>
      </c>
      <c r="AD112" s="46">
        <v>0</v>
      </c>
      <c r="AE112" s="49">
        <v>25000</v>
      </c>
      <c r="AF112" s="52"/>
      <c r="AG112" s="49">
        <v>55000</v>
      </c>
      <c r="AH112" s="52"/>
      <c r="AI112" s="52"/>
      <c r="AJ112" s="52">
        <f t="shared" si="5"/>
        <v>101679.61</v>
      </c>
      <c r="AK112" s="48">
        <v>877.78</v>
      </c>
      <c r="AL112" s="48">
        <v>146.30000000000001</v>
      </c>
      <c r="AM112" s="46">
        <v>0</v>
      </c>
      <c r="AN112" s="49">
        <v>1000</v>
      </c>
      <c r="AO112" s="48">
        <v>2024.08</v>
      </c>
      <c r="AP112" s="48">
        <v>2024.08</v>
      </c>
      <c r="AQ112" s="48">
        <v>7.31</v>
      </c>
      <c r="AR112" s="48">
        <v>182.87</v>
      </c>
    </row>
    <row r="113" spans="21:44" x14ac:dyDescent="0.35">
      <c r="U113" s="51">
        <v>20</v>
      </c>
      <c r="V113" s="51">
        <v>0.5</v>
      </c>
      <c r="W113" s="25"/>
      <c r="X113" s="54">
        <f t="shared" si="3"/>
        <v>0</v>
      </c>
      <c r="Y113" s="24"/>
      <c r="Z113" s="55">
        <f t="shared" si="4"/>
        <v>0</v>
      </c>
      <c r="AA113" s="58">
        <v>0.7</v>
      </c>
      <c r="AB113" s="48">
        <v>19589.689999999999</v>
      </c>
      <c r="AC113" s="48">
        <v>2089.92</v>
      </c>
      <c r="AD113" s="46">
        <v>0</v>
      </c>
      <c r="AE113" s="49">
        <v>25000</v>
      </c>
      <c r="AF113" s="52"/>
      <c r="AG113" s="49">
        <v>55000</v>
      </c>
      <c r="AH113" s="52"/>
      <c r="AI113" s="52"/>
      <c r="AJ113" s="52">
        <f t="shared" si="5"/>
        <v>101679.61</v>
      </c>
      <c r="AK113" s="48">
        <v>877.78</v>
      </c>
      <c r="AL113" s="48">
        <v>146.30000000000001</v>
      </c>
      <c r="AM113" s="46">
        <v>0</v>
      </c>
      <c r="AN113" s="49">
        <v>1000</v>
      </c>
      <c r="AO113" s="48">
        <v>2024.08</v>
      </c>
      <c r="AP113" s="48">
        <v>2024.08</v>
      </c>
      <c r="AQ113" s="48">
        <v>7.31</v>
      </c>
      <c r="AR113" s="48">
        <v>182.87</v>
      </c>
    </row>
    <row r="114" spans="21:44" x14ac:dyDescent="0.35">
      <c r="U114" s="51">
        <v>20</v>
      </c>
      <c r="V114" s="51">
        <v>1</v>
      </c>
      <c r="W114" s="25"/>
      <c r="X114" s="54">
        <f t="shared" si="3"/>
        <v>0</v>
      </c>
      <c r="Y114" s="24"/>
      <c r="Z114" s="55">
        <f t="shared" si="4"/>
        <v>0</v>
      </c>
      <c r="AA114" s="58">
        <v>0.8</v>
      </c>
      <c r="AB114" s="48">
        <v>19589.689999999999</v>
      </c>
      <c r="AC114" s="48">
        <v>2089.92</v>
      </c>
      <c r="AD114" s="46">
        <v>0</v>
      </c>
      <c r="AE114" s="49">
        <v>25000</v>
      </c>
      <c r="AF114" s="52"/>
      <c r="AG114" s="49">
        <v>55000</v>
      </c>
      <c r="AH114" s="52"/>
      <c r="AI114" s="52"/>
      <c r="AJ114" s="52">
        <f t="shared" si="5"/>
        <v>101679.61</v>
      </c>
      <c r="AK114" s="48">
        <v>877.78</v>
      </c>
      <c r="AL114" s="48">
        <v>146.30000000000001</v>
      </c>
      <c r="AM114" s="46">
        <v>0</v>
      </c>
      <c r="AN114" s="49">
        <v>1000</v>
      </c>
      <c r="AO114" s="48">
        <v>2024.08</v>
      </c>
      <c r="AP114" s="48">
        <v>2024.08</v>
      </c>
      <c r="AQ114" s="48">
        <v>7.31</v>
      </c>
      <c r="AR114" s="48">
        <v>182.87</v>
      </c>
    </row>
    <row r="115" spans="21:44" x14ac:dyDescent="0.35">
      <c r="U115" s="51">
        <v>20</v>
      </c>
      <c r="V115" s="51">
        <v>2</v>
      </c>
      <c r="W115" s="25"/>
      <c r="X115" s="54">
        <f t="shared" si="3"/>
        <v>0</v>
      </c>
      <c r="Y115" s="24"/>
      <c r="Z115" s="55">
        <f t="shared" si="4"/>
        <v>0</v>
      </c>
      <c r="AA115" s="58">
        <v>0.9</v>
      </c>
      <c r="AB115" s="48">
        <v>19589.689999999999</v>
      </c>
      <c r="AC115" s="48">
        <v>2089.92</v>
      </c>
      <c r="AD115" s="46">
        <v>0</v>
      </c>
      <c r="AE115" s="49">
        <v>25000</v>
      </c>
      <c r="AF115" s="52"/>
      <c r="AG115" s="49">
        <v>55000</v>
      </c>
      <c r="AH115" s="52"/>
      <c r="AI115" s="52"/>
      <c r="AJ115" s="52">
        <f t="shared" si="5"/>
        <v>101679.61</v>
      </c>
      <c r="AK115" s="48">
        <v>877.78</v>
      </c>
      <c r="AL115" s="48">
        <v>146.30000000000001</v>
      </c>
      <c r="AM115" s="46">
        <v>0</v>
      </c>
      <c r="AN115" s="49">
        <v>1000</v>
      </c>
      <c r="AO115" s="48">
        <v>2024.08</v>
      </c>
      <c r="AP115" s="48">
        <v>2024.08</v>
      </c>
      <c r="AQ115" s="48">
        <v>7.31</v>
      </c>
      <c r="AR115" s="48">
        <v>182.87</v>
      </c>
    </row>
    <row r="116" spans="21:44" x14ac:dyDescent="0.35">
      <c r="U116" s="51">
        <v>20</v>
      </c>
      <c r="V116" s="51">
        <v>5</v>
      </c>
      <c r="W116" s="25"/>
      <c r="X116" s="54">
        <f t="shared" si="3"/>
        <v>0</v>
      </c>
      <c r="Y116" s="24"/>
      <c r="Z116" s="55">
        <f t="shared" si="4"/>
        <v>0</v>
      </c>
      <c r="AA116" s="58">
        <v>0.9</v>
      </c>
      <c r="AB116" s="48">
        <v>19589.689999999999</v>
      </c>
      <c r="AC116" s="48">
        <v>2089.92</v>
      </c>
      <c r="AD116" s="46">
        <v>0</v>
      </c>
      <c r="AE116" s="49">
        <v>25000</v>
      </c>
      <c r="AF116" s="52"/>
      <c r="AG116" s="49">
        <v>55000</v>
      </c>
      <c r="AH116" s="52"/>
      <c r="AI116" s="52"/>
      <c r="AJ116" s="52">
        <f t="shared" si="5"/>
        <v>101679.61</v>
      </c>
      <c r="AK116" s="48">
        <v>877.78</v>
      </c>
      <c r="AL116" s="48">
        <v>146.30000000000001</v>
      </c>
      <c r="AM116" s="46">
        <v>0</v>
      </c>
      <c r="AN116" s="49">
        <v>1000</v>
      </c>
      <c r="AO116" s="48">
        <v>2024.08</v>
      </c>
      <c r="AP116" s="48">
        <v>2024.08</v>
      </c>
      <c r="AQ116" s="48">
        <v>7.31</v>
      </c>
      <c r="AR116" s="48">
        <v>182.87</v>
      </c>
    </row>
    <row r="117" spans="21:44" x14ac:dyDescent="0.35">
      <c r="U117" s="51">
        <v>20</v>
      </c>
      <c r="V117" s="51">
        <v>10</v>
      </c>
      <c r="W117" s="25"/>
      <c r="X117" s="54">
        <f t="shared" si="3"/>
        <v>0</v>
      </c>
      <c r="Y117" s="24"/>
      <c r="Z117" s="55">
        <f t="shared" si="4"/>
        <v>0</v>
      </c>
      <c r="AA117" s="58">
        <v>1</v>
      </c>
      <c r="AB117" s="48">
        <v>19589.689999999999</v>
      </c>
      <c r="AC117" s="48">
        <v>2089.92</v>
      </c>
      <c r="AD117" s="46">
        <v>0</v>
      </c>
      <c r="AE117" s="49">
        <v>25000</v>
      </c>
      <c r="AF117" s="52"/>
      <c r="AG117" s="49">
        <v>55000</v>
      </c>
      <c r="AH117" s="52"/>
      <c r="AI117" s="52"/>
      <c r="AJ117" s="52">
        <f t="shared" si="5"/>
        <v>101679.61</v>
      </c>
      <c r="AK117" s="48">
        <v>877.78</v>
      </c>
      <c r="AL117" s="48">
        <v>146.30000000000001</v>
      </c>
      <c r="AM117" s="46">
        <v>0</v>
      </c>
      <c r="AN117" s="49">
        <v>1000</v>
      </c>
      <c r="AO117" s="48">
        <v>2024.08</v>
      </c>
      <c r="AP117" s="48">
        <v>2024.08</v>
      </c>
      <c r="AQ117" s="48">
        <v>7.31</v>
      </c>
      <c r="AR117" s="48">
        <v>182.87</v>
      </c>
    </row>
    <row r="118" spans="21:44" x14ac:dyDescent="0.35">
      <c r="U118" s="51">
        <v>50</v>
      </c>
      <c r="V118" s="51">
        <v>5.0000000000000001E-3</v>
      </c>
      <c r="W118" s="25"/>
      <c r="X118" s="54">
        <f t="shared" si="3"/>
        <v>0</v>
      </c>
      <c r="Y118" s="24"/>
      <c r="Z118" s="55">
        <f t="shared" si="4"/>
        <v>0</v>
      </c>
      <c r="AA118" s="58">
        <v>0.1</v>
      </c>
      <c r="AB118" s="48">
        <v>19589.689999999999</v>
      </c>
      <c r="AC118" s="48">
        <v>2089.92</v>
      </c>
      <c r="AD118" s="46">
        <v>0</v>
      </c>
      <c r="AE118" s="49">
        <v>25000</v>
      </c>
      <c r="AF118" s="52"/>
      <c r="AG118" s="49">
        <v>55000</v>
      </c>
      <c r="AH118" s="52"/>
      <c r="AI118" s="52"/>
      <c r="AJ118" s="52">
        <f t="shared" si="5"/>
        <v>101679.61</v>
      </c>
      <c r="AK118" s="48">
        <v>877.78</v>
      </c>
      <c r="AL118" s="48">
        <v>146.30000000000001</v>
      </c>
      <c r="AM118" s="46">
        <v>0</v>
      </c>
      <c r="AN118" s="49">
        <v>1000</v>
      </c>
      <c r="AO118" s="48">
        <v>2024.08</v>
      </c>
      <c r="AP118" s="48">
        <v>2024.08</v>
      </c>
      <c r="AQ118" s="48">
        <v>7.31</v>
      </c>
      <c r="AR118" s="48">
        <v>182.87</v>
      </c>
    </row>
    <row r="119" spans="21:44" x14ac:dyDescent="0.35">
      <c r="U119" s="51">
        <v>50</v>
      </c>
      <c r="V119" s="51">
        <v>8.0000000000000002E-3</v>
      </c>
      <c r="W119" s="25"/>
      <c r="X119" s="54">
        <f t="shared" si="3"/>
        <v>0</v>
      </c>
      <c r="Y119" s="24"/>
      <c r="Z119" s="55">
        <f t="shared" si="4"/>
        <v>0</v>
      </c>
      <c r="AA119" s="58">
        <v>0.1</v>
      </c>
      <c r="AB119" s="48">
        <v>19589.689999999999</v>
      </c>
      <c r="AC119" s="48">
        <v>2089.92</v>
      </c>
      <c r="AD119" s="46">
        <v>0</v>
      </c>
      <c r="AE119" s="49">
        <v>25000</v>
      </c>
      <c r="AF119" s="52"/>
      <c r="AG119" s="49">
        <v>55000</v>
      </c>
      <c r="AH119" s="52"/>
      <c r="AI119" s="52"/>
      <c r="AJ119" s="52">
        <f t="shared" si="5"/>
        <v>101679.61</v>
      </c>
      <c r="AK119" s="48">
        <v>877.78</v>
      </c>
      <c r="AL119" s="48">
        <v>146.30000000000001</v>
      </c>
      <c r="AM119" s="46">
        <v>0</v>
      </c>
      <c r="AN119" s="49">
        <v>1000</v>
      </c>
      <c r="AO119" s="48">
        <v>2024.08</v>
      </c>
      <c r="AP119" s="48">
        <v>2024.08</v>
      </c>
      <c r="AQ119" s="48">
        <v>7.31</v>
      </c>
      <c r="AR119" s="48">
        <v>182.87</v>
      </c>
    </row>
    <row r="120" spans="21:44" x14ac:dyDescent="0.35">
      <c r="U120" s="51">
        <v>50</v>
      </c>
      <c r="V120" s="51">
        <v>0.01</v>
      </c>
      <c r="W120" s="25"/>
      <c r="X120" s="54">
        <f t="shared" si="3"/>
        <v>0</v>
      </c>
      <c r="Y120" s="24"/>
      <c r="Z120" s="55">
        <f t="shared" si="4"/>
        <v>0</v>
      </c>
      <c r="AA120" s="58">
        <v>0.1</v>
      </c>
      <c r="AB120" s="48">
        <v>19589.689999999999</v>
      </c>
      <c r="AC120" s="48">
        <v>2089.92</v>
      </c>
      <c r="AD120" s="46">
        <v>0</v>
      </c>
      <c r="AE120" s="49">
        <v>25000</v>
      </c>
      <c r="AF120" s="52"/>
      <c r="AG120" s="49">
        <v>55000</v>
      </c>
      <c r="AH120" s="52"/>
      <c r="AI120" s="52"/>
      <c r="AJ120" s="52">
        <f t="shared" si="5"/>
        <v>101679.61</v>
      </c>
      <c r="AK120" s="48">
        <v>877.78</v>
      </c>
      <c r="AL120" s="48">
        <v>146.30000000000001</v>
      </c>
      <c r="AM120" s="46">
        <v>0</v>
      </c>
      <c r="AN120" s="49">
        <v>1000</v>
      </c>
      <c r="AO120" s="48">
        <v>2024.08</v>
      </c>
      <c r="AP120" s="48">
        <v>2024.08</v>
      </c>
      <c r="AQ120" s="48">
        <v>7.31</v>
      </c>
      <c r="AR120" s="48">
        <v>182.87</v>
      </c>
    </row>
    <row r="121" spans="21:44" x14ac:dyDescent="0.35">
      <c r="U121" s="51">
        <v>50</v>
      </c>
      <c r="V121" s="51">
        <v>0.02</v>
      </c>
      <c r="W121" s="25"/>
      <c r="X121" s="54">
        <f t="shared" si="3"/>
        <v>0</v>
      </c>
      <c r="Y121" s="24"/>
      <c r="Z121" s="55">
        <f t="shared" si="4"/>
        <v>0</v>
      </c>
      <c r="AA121" s="58">
        <v>0.2</v>
      </c>
      <c r="AB121" s="48">
        <v>19589.689999999999</v>
      </c>
      <c r="AC121" s="48">
        <v>2089.92</v>
      </c>
      <c r="AD121" s="46">
        <v>0</v>
      </c>
      <c r="AE121" s="49">
        <v>25000</v>
      </c>
      <c r="AF121" s="52"/>
      <c r="AG121" s="49">
        <v>55000</v>
      </c>
      <c r="AH121" s="52"/>
      <c r="AI121" s="52"/>
      <c r="AJ121" s="52">
        <f t="shared" si="5"/>
        <v>101679.61</v>
      </c>
      <c r="AK121" s="48">
        <v>877.78</v>
      </c>
      <c r="AL121" s="48">
        <v>146.30000000000001</v>
      </c>
      <c r="AM121" s="46">
        <v>0</v>
      </c>
      <c r="AN121" s="49">
        <v>1000</v>
      </c>
      <c r="AO121" s="48">
        <v>2024.08</v>
      </c>
      <c r="AP121" s="48">
        <v>2024.08</v>
      </c>
      <c r="AQ121" s="48">
        <v>7.31</v>
      </c>
      <c r="AR121" s="48">
        <v>182.87</v>
      </c>
    </row>
    <row r="122" spans="21:44" x14ac:dyDescent="0.35">
      <c r="U122" s="51">
        <v>50</v>
      </c>
      <c r="V122" s="51">
        <v>0.05</v>
      </c>
      <c r="W122" s="25"/>
      <c r="X122" s="54">
        <f t="shared" si="3"/>
        <v>0</v>
      </c>
      <c r="Y122" s="24"/>
      <c r="Z122" s="55">
        <f t="shared" si="4"/>
        <v>0</v>
      </c>
      <c r="AA122" s="58">
        <v>0.2</v>
      </c>
      <c r="AB122" s="48">
        <v>19589.689999999999</v>
      </c>
      <c r="AC122" s="48">
        <v>2089.92</v>
      </c>
      <c r="AD122" s="46">
        <v>0</v>
      </c>
      <c r="AE122" s="49">
        <v>25000</v>
      </c>
      <c r="AF122" s="52"/>
      <c r="AG122" s="49">
        <v>55000</v>
      </c>
      <c r="AH122" s="52"/>
      <c r="AI122" s="52"/>
      <c r="AJ122" s="52">
        <f t="shared" si="5"/>
        <v>101679.61</v>
      </c>
      <c r="AK122" s="48">
        <v>877.78</v>
      </c>
      <c r="AL122" s="48">
        <v>146.30000000000001</v>
      </c>
      <c r="AM122" s="46">
        <v>0</v>
      </c>
      <c r="AN122" s="49">
        <v>1000</v>
      </c>
      <c r="AO122" s="48">
        <v>2024.08</v>
      </c>
      <c r="AP122" s="48">
        <v>2024.08</v>
      </c>
      <c r="AQ122" s="48">
        <v>7.31</v>
      </c>
      <c r="AR122" s="48">
        <v>182.87</v>
      </c>
    </row>
    <row r="123" spans="21:44" x14ac:dyDescent="0.35">
      <c r="U123" s="51">
        <v>50</v>
      </c>
      <c r="V123" s="51">
        <v>0.1</v>
      </c>
      <c r="W123" s="25"/>
      <c r="X123" s="54">
        <f t="shared" si="3"/>
        <v>0</v>
      </c>
      <c r="Y123" s="24"/>
      <c r="Z123" s="55">
        <f t="shared" si="4"/>
        <v>0</v>
      </c>
      <c r="AA123" s="58">
        <v>0.3</v>
      </c>
      <c r="AB123" s="48">
        <v>19589.689999999999</v>
      </c>
      <c r="AC123" s="48">
        <v>2089.92</v>
      </c>
      <c r="AD123" s="46">
        <v>0</v>
      </c>
      <c r="AE123" s="49">
        <v>25000</v>
      </c>
      <c r="AF123" s="52"/>
      <c r="AG123" s="49">
        <v>55000</v>
      </c>
      <c r="AH123" s="52"/>
      <c r="AI123" s="52"/>
      <c r="AJ123" s="52">
        <f t="shared" si="5"/>
        <v>101679.61</v>
      </c>
      <c r="AK123" s="48">
        <v>877.78</v>
      </c>
      <c r="AL123" s="48">
        <v>146.30000000000001</v>
      </c>
      <c r="AM123" s="46">
        <v>0</v>
      </c>
      <c r="AN123" s="49">
        <v>1000</v>
      </c>
      <c r="AO123" s="48">
        <v>2024.08</v>
      </c>
      <c r="AP123" s="48">
        <v>2024.08</v>
      </c>
      <c r="AQ123" s="48">
        <v>7.31</v>
      </c>
      <c r="AR123" s="48">
        <v>182.87</v>
      </c>
    </row>
    <row r="124" spans="21:44" x14ac:dyDescent="0.35">
      <c r="U124" s="51">
        <v>50</v>
      </c>
      <c r="V124" s="51">
        <v>0.2</v>
      </c>
      <c r="W124" s="25"/>
      <c r="X124" s="54">
        <f t="shared" si="3"/>
        <v>0</v>
      </c>
      <c r="Y124" s="24"/>
      <c r="Z124" s="55">
        <f t="shared" si="4"/>
        <v>0</v>
      </c>
      <c r="AA124" s="58">
        <v>0.3</v>
      </c>
      <c r="AB124" s="48">
        <v>19589.689999999999</v>
      </c>
      <c r="AC124" s="48">
        <v>2089.92</v>
      </c>
      <c r="AD124" s="46">
        <v>0</v>
      </c>
      <c r="AE124" s="49">
        <v>25000</v>
      </c>
      <c r="AF124" s="52"/>
      <c r="AG124" s="49">
        <v>55000</v>
      </c>
      <c r="AH124" s="52"/>
      <c r="AI124" s="52"/>
      <c r="AJ124" s="52">
        <f t="shared" si="5"/>
        <v>101679.61</v>
      </c>
      <c r="AK124" s="48">
        <v>877.78</v>
      </c>
      <c r="AL124" s="48">
        <v>146.30000000000001</v>
      </c>
      <c r="AM124" s="46">
        <v>0</v>
      </c>
      <c r="AN124" s="49">
        <v>1000</v>
      </c>
      <c r="AO124" s="48">
        <v>2024.08</v>
      </c>
      <c r="AP124" s="48">
        <v>2024.08</v>
      </c>
      <c r="AQ124" s="48">
        <v>7.31</v>
      </c>
      <c r="AR124" s="48">
        <v>182.87</v>
      </c>
    </row>
    <row r="125" spans="21:44" x14ac:dyDescent="0.35">
      <c r="U125" s="51">
        <v>50</v>
      </c>
      <c r="V125" s="51">
        <v>0.5</v>
      </c>
      <c r="W125" s="25"/>
      <c r="X125" s="54">
        <f t="shared" si="3"/>
        <v>0</v>
      </c>
      <c r="Y125" s="24"/>
      <c r="Z125" s="55">
        <f t="shared" si="4"/>
        <v>0</v>
      </c>
      <c r="AA125" s="58">
        <v>0.3</v>
      </c>
      <c r="AB125" s="48">
        <v>19589.689999999999</v>
      </c>
      <c r="AC125" s="48">
        <v>2089.92</v>
      </c>
      <c r="AD125" s="46">
        <v>0</v>
      </c>
      <c r="AE125" s="49">
        <v>25000</v>
      </c>
      <c r="AF125" s="52"/>
      <c r="AG125" s="49">
        <v>55000</v>
      </c>
      <c r="AH125" s="52"/>
      <c r="AI125" s="52"/>
      <c r="AJ125" s="52">
        <f t="shared" si="5"/>
        <v>101679.61</v>
      </c>
      <c r="AK125" s="48">
        <v>877.78</v>
      </c>
      <c r="AL125" s="48">
        <v>146.30000000000001</v>
      </c>
      <c r="AM125" s="46">
        <v>0</v>
      </c>
      <c r="AN125" s="49">
        <v>1000</v>
      </c>
      <c r="AO125" s="48">
        <v>2024.08</v>
      </c>
      <c r="AP125" s="48">
        <v>2024.08</v>
      </c>
      <c r="AQ125" s="48">
        <v>7.31</v>
      </c>
      <c r="AR125" s="48">
        <v>182.87</v>
      </c>
    </row>
    <row r="126" spans="21:44" x14ac:dyDescent="0.35">
      <c r="U126" s="51">
        <v>50</v>
      </c>
      <c r="V126" s="51">
        <v>1</v>
      </c>
      <c r="W126" s="25"/>
      <c r="X126" s="54">
        <f t="shared" si="3"/>
        <v>0</v>
      </c>
      <c r="Y126" s="24"/>
      <c r="Z126" s="55">
        <f t="shared" si="4"/>
        <v>0</v>
      </c>
      <c r="AA126" s="58">
        <v>0.4</v>
      </c>
      <c r="AB126" s="48">
        <v>19589.689999999999</v>
      </c>
      <c r="AC126" s="48">
        <v>2089.92</v>
      </c>
      <c r="AD126" s="46">
        <v>0</v>
      </c>
      <c r="AE126" s="49">
        <v>25000</v>
      </c>
      <c r="AF126" s="52"/>
      <c r="AG126" s="49">
        <v>55000</v>
      </c>
      <c r="AH126" s="52"/>
      <c r="AI126" s="52"/>
      <c r="AJ126" s="52">
        <f t="shared" si="5"/>
        <v>101679.61</v>
      </c>
      <c r="AK126" s="48">
        <v>877.78</v>
      </c>
      <c r="AL126" s="48">
        <v>146.30000000000001</v>
      </c>
      <c r="AM126" s="46">
        <v>0</v>
      </c>
      <c r="AN126" s="49">
        <v>1000</v>
      </c>
      <c r="AO126" s="48">
        <v>2024.08</v>
      </c>
      <c r="AP126" s="48">
        <v>2024.08</v>
      </c>
      <c r="AQ126" s="48">
        <v>7.31</v>
      </c>
      <c r="AR126" s="48">
        <v>182.87</v>
      </c>
    </row>
    <row r="127" spans="21:44" x14ac:dyDescent="0.35">
      <c r="U127" s="51">
        <v>50</v>
      </c>
      <c r="V127" s="51">
        <v>2</v>
      </c>
      <c r="W127" s="25"/>
      <c r="X127" s="54">
        <f t="shared" si="3"/>
        <v>0</v>
      </c>
      <c r="Y127" s="24"/>
      <c r="Z127" s="55">
        <f t="shared" si="4"/>
        <v>0</v>
      </c>
      <c r="AA127" s="58">
        <v>0.4</v>
      </c>
      <c r="AB127" s="48">
        <v>19589.689999999999</v>
      </c>
      <c r="AC127" s="48">
        <v>2089.92</v>
      </c>
      <c r="AD127" s="46">
        <v>0</v>
      </c>
      <c r="AE127" s="49">
        <v>25000</v>
      </c>
      <c r="AF127" s="52"/>
      <c r="AG127" s="49">
        <v>55000</v>
      </c>
      <c r="AH127" s="52"/>
      <c r="AI127" s="52"/>
      <c r="AJ127" s="52">
        <f t="shared" si="5"/>
        <v>101679.61</v>
      </c>
      <c r="AK127" s="48">
        <v>877.78</v>
      </c>
      <c r="AL127" s="48">
        <v>146.30000000000001</v>
      </c>
      <c r="AM127" s="46">
        <v>0</v>
      </c>
      <c r="AN127" s="49">
        <v>1000</v>
      </c>
      <c r="AO127" s="48">
        <v>2024.08</v>
      </c>
      <c r="AP127" s="48">
        <v>2024.08</v>
      </c>
      <c r="AQ127" s="48">
        <v>7.31</v>
      </c>
      <c r="AR127" s="48">
        <v>182.87</v>
      </c>
    </row>
    <row r="128" spans="21:44" x14ac:dyDescent="0.35">
      <c r="U128" s="51">
        <v>50</v>
      </c>
      <c r="V128" s="51">
        <v>5</v>
      </c>
      <c r="W128" s="25"/>
      <c r="X128" s="54">
        <f t="shared" si="3"/>
        <v>0</v>
      </c>
      <c r="Y128" s="24"/>
      <c r="Z128" s="55">
        <f t="shared" si="4"/>
        <v>0</v>
      </c>
      <c r="AA128" s="58">
        <v>0.4</v>
      </c>
      <c r="AB128" s="48">
        <v>19589.689999999999</v>
      </c>
      <c r="AC128" s="48">
        <v>2089.92</v>
      </c>
      <c r="AD128" s="46">
        <v>0</v>
      </c>
      <c r="AE128" s="49">
        <v>25000</v>
      </c>
      <c r="AF128" s="52"/>
      <c r="AG128" s="49">
        <v>55000</v>
      </c>
      <c r="AH128" s="52"/>
      <c r="AI128" s="52"/>
      <c r="AJ128" s="52">
        <f t="shared" si="5"/>
        <v>101679.61</v>
      </c>
      <c r="AK128" s="48">
        <v>877.78</v>
      </c>
      <c r="AL128" s="48">
        <v>146.30000000000001</v>
      </c>
      <c r="AM128" s="46">
        <v>0</v>
      </c>
      <c r="AN128" s="49">
        <v>1000</v>
      </c>
      <c r="AO128" s="48">
        <v>2024.08</v>
      </c>
      <c r="AP128" s="48">
        <v>2024.08</v>
      </c>
      <c r="AQ128" s="48">
        <v>7.31</v>
      </c>
      <c r="AR128" s="48">
        <v>182.87</v>
      </c>
    </row>
    <row r="129" spans="21:44" x14ac:dyDescent="0.35">
      <c r="U129" s="51">
        <v>50</v>
      </c>
      <c r="V129" s="51">
        <v>10</v>
      </c>
      <c r="W129" s="25"/>
      <c r="X129" s="54">
        <f t="shared" si="3"/>
        <v>0</v>
      </c>
      <c r="Y129" s="24"/>
      <c r="Z129" s="55">
        <f t="shared" si="4"/>
        <v>0</v>
      </c>
      <c r="AA129" s="58">
        <v>0.5</v>
      </c>
      <c r="AB129" s="48">
        <v>19589.689999999999</v>
      </c>
      <c r="AC129" s="48">
        <v>2089.92</v>
      </c>
      <c r="AD129" s="46">
        <v>0</v>
      </c>
      <c r="AE129" s="49">
        <v>25000</v>
      </c>
      <c r="AF129" s="52"/>
      <c r="AG129" s="49">
        <v>55000</v>
      </c>
      <c r="AH129" s="52"/>
      <c r="AI129" s="52"/>
      <c r="AJ129" s="52">
        <f t="shared" si="5"/>
        <v>101679.61</v>
      </c>
      <c r="AK129" s="48">
        <v>877.78</v>
      </c>
      <c r="AL129" s="48">
        <v>146.30000000000001</v>
      </c>
      <c r="AM129" s="46">
        <v>0</v>
      </c>
      <c r="AN129" s="49">
        <v>1000</v>
      </c>
      <c r="AO129" s="48">
        <v>2024.08</v>
      </c>
      <c r="AP129" s="48">
        <v>2024.08</v>
      </c>
      <c r="AQ129" s="48">
        <v>7.31</v>
      </c>
      <c r="AR129" s="48">
        <v>182.87</v>
      </c>
    </row>
    <row r="130" spans="21:44" x14ac:dyDescent="0.35">
      <c r="U130" s="51">
        <v>100</v>
      </c>
      <c r="V130" s="51">
        <v>5.0000000000000001E-3</v>
      </c>
      <c r="W130" s="25"/>
      <c r="X130" s="54">
        <f t="shared" si="3"/>
        <v>0</v>
      </c>
      <c r="Y130" s="24"/>
      <c r="Z130" s="55">
        <f t="shared" si="4"/>
        <v>0</v>
      </c>
      <c r="AA130" s="58">
        <v>0</v>
      </c>
      <c r="AB130" s="48">
        <v>19589.689999999999</v>
      </c>
      <c r="AC130" s="48">
        <v>2089.92</v>
      </c>
      <c r="AD130" s="46">
        <v>0</v>
      </c>
      <c r="AE130" s="49">
        <v>25000</v>
      </c>
      <c r="AF130" s="52"/>
      <c r="AG130" s="49">
        <v>55000</v>
      </c>
      <c r="AH130" s="52"/>
      <c r="AI130" s="52"/>
      <c r="AJ130" s="52">
        <f t="shared" si="5"/>
        <v>101679.61</v>
      </c>
      <c r="AK130" s="48">
        <v>877.78</v>
      </c>
      <c r="AL130" s="48">
        <v>146.30000000000001</v>
      </c>
      <c r="AM130" s="46">
        <v>0</v>
      </c>
      <c r="AN130" s="49">
        <v>1000</v>
      </c>
      <c r="AO130" s="48">
        <v>2024.08</v>
      </c>
      <c r="AP130" s="48">
        <v>2024.08</v>
      </c>
      <c r="AQ130" s="48">
        <v>7.31</v>
      </c>
      <c r="AR130" s="48">
        <v>182.87</v>
      </c>
    </row>
    <row r="131" spans="21:44" x14ac:dyDescent="0.35">
      <c r="U131" s="51">
        <v>100</v>
      </c>
      <c r="V131" s="51">
        <v>8.0000000000000002E-3</v>
      </c>
      <c r="W131" s="25"/>
      <c r="X131" s="54">
        <f t="shared" si="3"/>
        <v>0</v>
      </c>
      <c r="Y131" s="24"/>
      <c r="Z131" s="55">
        <f t="shared" si="4"/>
        <v>0</v>
      </c>
      <c r="AA131" s="58">
        <v>0.1</v>
      </c>
      <c r="AB131" s="48">
        <v>19589.689999999999</v>
      </c>
      <c r="AC131" s="48">
        <v>2089.92</v>
      </c>
      <c r="AD131" s="46">
        <v>0</v>
      </c>
      <c r="AE131" s="49">
        <v>25000</v>
      </c>
      <c r="AF131" s="52"/>
      <c r="AG131" s="49">
        <v>55000</v>
      </c>
      <c r="AH131" s="52"/>
      <c r="AI131" s="52"/>
      <c r="AJ131" s="52">
        <f t="shared" si="5"/>
        <v>101679.61</v>
      </c>
      <c r="AK131" s="48">
        <v>877.78</v>
      </c>
      <c r="AL131" s="48">
        <v>146.30000000000001</v>
      </c>
      <c r="AM131" s="46">
        <v>0</v>
      </c>
      <c r="AN131" s="49">
        <v>1000</v>
      </c>
      <c r="AO131" s="48">
        <v>2024.08</v>
      </c>
      <c r="AP131" s="48">
        <v>2024.08</v>
      </c>
      <c r="AQ131" s="48">
        <v>7.31</v>
      </c>
      <c r="AR131" s="48">
        <v>182.87</v>
      </c>
    </row>
    <row r="132" spans="21:44" x14ac:dyDescent="0.35">
      <c r="U132" s="51">
        <v>100</v>
      </c>
      <c r="V132" s="51">
        <v>0.01</v>
      </c>
      <c r="W132" s="25"/>
      <c r="X132" s="54">
        <f t="shared" si="3"/>
        <v>0</v>
      </c>
      <c r="Y132" s="24"/>
      <c r="Z132" s="55">
        <f t="shared" si="4"/>
        <v>0</v>
      </c>
      <c r="AA132" s="58">
        <v>0.1</v>
      </c>
      <c r="AB132" s="48">
        <v>19589.689999999999</v>
      </c>
      <c r="AC132" s="48">
        <v>2089.92</v>
      </c>
      <c r="AD132" s="46">
        <v>0</v>
      </c>
      <c r="AE132" s="49">
        <v>25000</v>
      </c>
      <c r="AF132" s="52"/>
      <c r="AG132" s="49">
        <v>55000</v>
      </c>
      <c r="AH132" s="52"/>
      <c r="AI132" s="52"/>
      <c r="AJ132" s="52">
        <f t="shared" si="5"/>
        <v>101679.61</v>
      </c>
      <c r="AK132" s="48">
        <v>877.78</v>
      </c>
      <c r="AL132" s="48">
        <v>146.30000000000001</v>
      </c>
      <c r="AM132" s="46">
        <v>0</v>
      </c>
      <c r="AN132" s="49">
        <v>1000</v>
      </c>
      <c r="AO132" s="48">
        <v>2024.08</v>
      </c>
      <c r="AP132" s="48">
        <v>2024.08</v>
      </c>
      <c r="AQ132" s="48">
        <v>7.31</v>
      </c>
      <c r="AR132" s="48">
        <v>182.87</v>
      </c>
    </row>
    <row r="133" spans="21:44" x14ac:dyDescent="0.35">
      <c r="U133" s="51">
        <v>100</v>
      </c>
      <c r="V133" s="51">
        <v>0.02</v>
      </c>
      <c r="W133" s="25"/>
      <c r="X133" s="54">
        <f t="shared" si="3"/>
        <v>0</v>
      </c>
      <c r="Y133" s="24"/>
      <c r="Z133" s="55">
        <f t="shared" si="4"/>
        <v>0</v>
      </c>
      <c r="AA133" s="58">
        <v>0.1</v>
      </c>
      <c r="AB133" s="48">
        <v>19589.689999999999</v>
      </c>
      <c r="AC133" s="48">
        <v>2089.92</v>
      </c>
      <c r="AD133" s="46">
        <v>0</v>
      </c>
      <c r="AE133" s="49">
        <v>25000</v>
      </c>
      <c r="AF133" s="52"/>
      <c r="AG133" s="49">
        <v>55000</v>
      </c>
      <c r="AH133" s="52"/>
      <c r="AI133" s="52"/>
      <c r="AJ133" s="52">
        <f t="shared" si="5"/>
        <v>101679.61</v>
      </c>
      <c r="AK133" s="48">
        <v>877.78</v>
      </c>
      <c r="AL133" s="48">
        <v>146.30000000000001</v>
      </c>
      <c r="AM133" s="46">
        <v>0</v>
      </c>
      <c r="AN133" s="49">
        <v>1000</v>
      </c>
      <c r="AO133" s="48">
        <v>2024.08</v>
      </c>
      <c r="AP133" s="48">
        <v>2024.08</v>
      </c>
      <c r="AQ133" s="48">
        <v>7.31</v>
      </c>
      <c r="AR133" s="48">
        <v>182.87</v>
      </c>
    </row>
    <row r="134" spans="21:44" x14ac:dyDescent="0.35">
      <c r="U134" s="51">
        <v>100</v>
      </c>
      <c r="V134" s="51">
        <v>0.05</v>
      </c>
      <c r="W134" s="25"/>
      <c r="X134" s="54">
        <f t="shared" si="3"/>
        <v>0</v>
      </c>
      <c r="Y134" s="24"/>
      <c r="Z134" s="55">
        <f t="shared" si="4"/>
        <v>0</v>
      </c>
      <c r="AA134" s="58">
        <v>0.1</v>
      </c>
      <c r="AB134" s="48">
        <v>19589.689999999999</v>
      </c>
      <c r="AC134" s="48">
        <v>2089.92</v>
      </c>
      <c r="AD134" s="46">
        <v>0</v>
      </c>
      <c r="AE134" s="49">
        <v>25000</v>
      </c>
      <c r="AF134" s="52"/>
      <c r="AG134" s="49">
        <v>55000</v>
      </c>
      <c r="AH134" s="52"/>
      <c r="AI134" s="52"/>
      <c r="AJ134" s="52">
        <f t="shared" si="5"/>
        <v>101679.61</v>
      </c>
      <c r="AK134" s="48">
        <v>877.78</v>
      </c>
      <c r="AL134" s="48">
        <v>146.30000000000001</v>
      </c>
      <c r="AM134" s="46">
        <v>0</v>
      </c>
      <c r="AN134" s="49">
        <v>1000</v>
      </c>
      <c r="AO134" s="48">
        <v>2024.08</v>
      </c>
      <c r="AP134" s="48">
        <v>2024.08</v>
      </c>
      <c r="AQ134" s="48">
        <v>7.31</v>
      </c>
      <c r="AR134" s="48">
        <v>182.87</v>
      </c>
    </row>
    <row r="135" spans="21:44" x14ac:dyDescent="0.35">
      <c r="U135" s="51">
        <v>100</v>
      </c>
      <c r="V135" s="51">
        <v>0.1</v>
      </c>
      <c r="W135" s="25"/>
      <c r="X135" s="54">
        <f t="shared" si="3"/>
        <v>0</v>
      </c>
      <c r="Y135" s="24"/>
      <c r="Z135" s="55">
        <f t="shared" si="4"/>
        <v>0</v>
      </c>
      <c r="AA135" s="58">
        <v>0.1</v>
      </c>
      <c r="AB135" s="48">
        <v>19589.689999999999</v>
      </c>
      <c r="AC135" s="48">
        <v>2089.92</v>
      </c>
      <c r="AD135" s="46">
        <v>0</v>
      </c>
      <c r="AE135" s="49">
        <v>25000</v>
      </c>
      <c r="AF135" s="52"/>
      <c r="AG135" s="49">
        <v>55000</v>
      </c>
      <c r="AH135" s="52"/>
      <c r="AI135" s="52"/>
      <c r="AJ135" s="52">
        <f t="shared" si="5"/>
        <v>101679.61</v>
      </c>
      <c r="AK135" s="48">
        <v>877.78</v>
      </c>
      <c r="AL135" s="48">
        <v>146.30000000000001</v>
      </c>
      <c r="AM135" s="46">
        <v>0</v>
      </c>
      <c r="AN135" s="49">
        <v>1000</v>
      </c>
      <c r="AO135" s="48">
        <v>2024.08</v>
      </c>
      <c r="AP135" s="48">
        <v>2024.08</v>
      </c>
      <c r="AQ135" s="48">
        <v>7.31</v>
      </c>
      <c r="AR135" s="48">
        <v>182.87</v>
      </c>
    </row>
    <row r="136" spans="21:44" x14ac:dyDescent="0.35">
      <c r="U136" s="51">
        <v>100</v>
      </c>
      <c r="V136" s="51">
        <v>0.2</v>
      </c>
      <c r="W136" s="25"/>
      <c r="X136" s="54">
        <f t="shared" si="3"/>
        <v>0</v>
      </c>
      <c r="Y136" s="24"/>
      <c r="Z136" s="55">
        <f t="shared" si="4"/>
        <v>0</v>
      </c>
      <c r="AA136" s="58">
        <v>0.2</v>
      </c>
      <c r="AB136" s="48">
        <v>19589.689999999999</v>
      </c>
      <c r="AC136" s="48">
        <v>2089.92</v>
      </c>
      <c r="AD136" s="46">
        <v>0</v>
      </c>
      <c r="AE136" s="49">
        <v>25000</v>
      </c>
      <c r="AF136" s="52"/>
      <c r="AG136" s="49">
        <v>55000</v>
      </c>
      <c r="AH136" s="52"/>
      <c r="AI136" s="52"/>
      <c r="AJ136" s="52">
        <f t="shared" si="5"/>
        <v>101679.61</v>
      </c>
      <c r="AK136" s="48">
        <v>877.78</v>
      </c>
      <c r="AL136" s="48">
        <v>146.30000000000001</v>
      </c>
      <c r="AM136" s="46">
        <v>0</v>
      </c>
      <c r="AN136" s="49">
        <v>1000</v>
      </c>
      <c r="AO136" s="48">
        <v>2024.08</v>
      </c>
      <c r="AP136" s="48">
        <v>2024.08</v>
      </c>
      <c r="AQ136" s="48">
        <v>7.31</v>
      </c>
      <c r="AR136" s="48">
        <v>182.87</v>
      </c>
    </row>
    <row r="137" spans="21:44" x14ac:dyDescent="0.35">
      <c r="U137" s="51">
        <v>100</v>
      </c>
      <c r="V137" s="51">
        <v>0.5</v>
      </c>
      <c r="W137" s="25"/>
      <c r="X137" s="54">
        <f t="shared" si="3"/>
        <v>0</v>
      </c>
      <c r="Y137" s="24"/>
      <c r="Z137" s="55">
        <f t="shared" si="4"/>
        <v>0</v>
      </c>
      <c r="AA137" s="58">
        <v>0.2</v>
      </c>
      <c r="AB137" s="48">
        <v>19589.689999999999</v>
      </c>
      <c r="AC137" s="48">
        <v>2089.92</v>
      </c>
      <c r="AD137" s="46">
        <v>0</v>
      </c>
      <c r="AE137" s="49">
        <v>25000</v>
      </c>
      <c r="AF137" s="52"/>
      <c r="AG137" s="49">
        <v>55000</v>
      </c>
      <c r="AH137" s="52"/>
      <c r="AI137" s="52"/>
      <c r="AJ137" s="52">
        <f t="shared" si="5"/>
        <v>101679.61</v>
      </c>
      <c r="AK137" s="48">
        <v>877.78</v>
      </c>
      <c r="AL137" s="48">
        <v>146.30000000000001</v>
      </c>
      <c r="AM137" s="46">
        <v>0</v>
      </c>
      <c r="AN137" s="49">
        <v>1000</v>
      </c>
      <c r="AO137" s="48">
        <v>2024.08</v>
      </c>
      <c r="AP137" s="48">
        <v>2024.08</v>
      </c>
      <c r="AQ137" s="48">
        <v>7.31</v>
      </c>
      <c r="AR137" s="48">
        <v>182.87</v>
      </c>
    </row>
    <row r="138" spans="21:44" x14ac:dyDescent="0.35">
      <c r="U138" s="51">
        <v>100</v>
      </c>
      <c r="V138" s="51">
        <v>1</v>
      </c>
      <c r="W138" s="25"/>
      <c r="X138" s="54">
        <f t="shared" si="3"/>
        <v>0</v>
      </c>
      <c r="Y138" s="24"/>
      <c r="Z138" s="55">
        <f t="shared" si="4"/>
        <v>0</v>
      </c>
      <c r="AA138" s="58">
        <v>0.2</v>
      </c>
      <c r="AB138" s="48">
        <v>19589.689999999999</v>
      </c>
      <c r="AC138" s="48">
        <v>2089.92</v>
      </c>
      <c r="AD138" s="46">
        <v>0</v>
      </c>
      <c r="AE138" s="49">
        <v>25000</v>
      </c>
      <c r="AF138" s="52"/>
      <c r="AG138" s="49">
        <v>55000</v>
      </c>
      <c r="AH138" s="52"/>
      <c r="AI138" s="52"/>
      <c r="AJ138" s="52">
        <f t="shared" si="5"/>
        <v>101679.61</v>
      </c>
      <c r="AK138" s="48">
        <v>877.78</v>
      </c>
      <c r="AL138" s="48">
        <v>146.30000000000001</v>
      </c>
      <c r="AM138" s="46">
        <v>0</v>
      </c>
      <c r="AN138" s="49">
        <v>1000</v>
      </c>
      <c r="AO138" s="48">
        <v>2024.08</v>
      </c>
      <c r="AP138" s="48">
        <v>2024.08</v>
      </c>
      <c r="AQ138" s="48">
        <v>7.31</v>
      </c>
      <c r="AR138" s="48">
        <v>182.87</v>
      </c>
    </row>
    <row r="139" spans="21:44" x14ac:dyDescent="0.35">
      <c r="U139" s="51">
        <v>100</v>
      </c>
      <c r="V139" s="51">
        <v>2</v>
      </c>
      <c r="W139" s="25"/>
      <c r="X139" s="54">
        <f t="shared" si="3"/>
        <v>0</v>
      </c>
      <c r="Y139" s="24"/>
      <c r="Z139" s="55">
        <f t="shared" si="4"/>
        <v>0</v>
      </c>
      <c r="AA139" s="58">
        <v>0.2</v>
      </c>
      <c r="AB139" s="48">
        <v>19589.689999999999</v>
      </c>
      <c r="AC139" s="48">
        <v>2089.92</v>
      </c>
      <c r="AD139" s="46">
        <v>0</v>
      </c>
      <c r="AE139" s="49">
        <v>25000</v>
      </c>
      <c r="AF139" s="52"/>
      <c r="AG139" s="49">
        <v>55000</v>
      </c>
      <c r="AH139" s="52"/>
      <c r="AI139" s="52"/>
      <c r="AJ139" s="52">
        <f t="shared" si="5"/>
        <v>101679.61</v>
      </c>
      <c r="AK139" s="48">
        <v>877.78</v>
      </c>
      <c r="AL139" s="48">
        <v>146.30000000000001</v>
      </c>
      <c r="AM139" s="46">
        <v>0</v>
      </c>
      <c r="AN139" s="49">
        <v>1000</v>
      </c>
      <c r="AO139" s="48">
        <v>2024.08</v>
      </c>
      <c r="AP139" s="48">
        <v>2024.08</v>
      </c>
      <c r="AQ139" s="48">
        <v>7.31</v>
      </c>
      <c r="AR139" s="48">
        <v>182.87</v>
      </c>
    </row>
    <row r="140" spans="21:44" x14ac:dyDescent="0.35">
      <c r="U140" s="51">
        <v>100</v>
      </c>
      <c r="V140" s="51">
        <v>5</v>
      </c>
      <c r="W140" s="25"/>
      <c r="X140" s="54">
        <f t="shared" si="3"/>
        <v>0</v>
      </c>
      <c r="Y140" s="24"/>
      <c r="Z140" s="55">
        <f t="shared" si="4"/>
        <v>0</v>
      </c>
      <c r="AA140" s="58">
        <v>0.2</v>
      </c>
      <c r="AB140" s="48">
        <v>19589.689999999999</v>
      </c>
      <c r="AC140" s="48">
        <v>2089.92</v>
      </c>
      <c r="AD140" s="46">
        <v>0</v>
      </c>
      <c r="AE140" s="49">
        <v>25000</v>
      </c>
      <c r="AF140" s="52"/>
      <c r="AG140" s="49">
        <v>55000</v>
      </c>
      <c r="AH140" s="52"/>
      <c r="AI140" s="52"/>
      <c r="AJ140" s="52">
        <f t="shared" si="5"/>
        <v>101679.61</v>
      </c>
      <c r="AK140" s="48">
        <v>877.78</v>
      </c>
      <c r="AL140" s="48">
        <v>146.30000000000001</v>
      </c>
      <c r="AM140" s="46">
        <v>0</v>
      </c>
      <c r="AN140" s="49">
        <v>1000</v>
      </c>
      <c r="AO140" s="48">
        <v>2024.08</v>
      </c>
      <c r="AP140" s="48">
        <v>2024.08</v>
      </c>
      <c r="AQ140" s="48">
        <v>7.31</v>
      </c>
      <c r="AR140" s="48">
        <v>182.87</v>
      </c>
    </row>
    <row r="141" spans="21:44" x14ac:dyDescent="0.35">
      <c r="U141" s="51">
        <v>100</v>
      </c>
      <c r="V141" s="51">
        <v>10</v>
      </c>
      <c r="W141" s="25"/>
      <c r="X141" s="54">
        <f t="shared" si="3"/>
        <v>0</v>
      </c>
      <c r="Y141" s="24"/>
      <c r="Z141" s="55">
        <f t="shared" si="4"/>
        <v>0</v>
      </c>
      <c r="AA141" s="58">
        <v>0.3</v>
      </c>
      <c r="AB141" s="48">
        <v>19589.689999999999</v>
      </c>
      <c r="AC141" s="48">
        <v>2089.92</v>
      </c>
      <c r="AD141" s="46">
        <v>0</v>
      </c>
      <c r="AE141" s="49">
        <v>25000</v>
      </c>
      <c r="AF141" s="52"/>
      <c r="AG141" s="49">
        <v>55000</v>
      </c>
      <c r="AH141" s="52"/>
      <c r="AI141" s="52"/>
      <c r="AJ141" s="52">
        <f t="shared" si="5"/>
        <v>101679.61</v>
      </c>
      <c r="AK141" s="48">
        <v>877.78</v>
      </c>
      <c r="AL141" s="48">
        <v>146.30000000000001</v>
      </c>
      <c r="AM141" s="46">
        <v>0</v>
      </c>
      <c r="AN141" s="49">
        <v>1000</v>
      </c>
      <c r="AO141" s="48">
        <v>2024.08</v>
      </c>
      <c r="AP141" s="48">
        <v>2024.08</v>
      </c>
      <c r="AQ141" s="48">
        <v>7.31</v>
      </c>
      <c r="AR141" s="48">
        <v>182.87</v>
      </c>
    </row>
    <row r="142" spans="21:44" x14ac:dyDescent="0.35">
      <c r="U142" s="51">
        <v>200</v>
      </c>
      <c r="V142" s="51">
        <v>5.0000000000000001E-3</v>
      </c>
      <c r="W142" s="25"/>
      <c r="X142" s="54">
        <f t="shared" si="3"/>
        <v>0</v>
      </c>
      <c r="Y142" s="24"/>
      <c r="Z142" s="55">
        <f t="shared" si="4"/>
        <v>0</v>
      </c>
      <c r="AA142" s="58">
        <v>0</v>
      </c>
      <c r="AB142" s="48">
        <v>19589.689999999999</v>
      </c>
      <c r="AC142" s="48">
        <v>2089.92</v>
      </c>
      <c r="AD142" s="46">
        <v>0</v>
      </c>
      <c r="AE142" s="49">
        <v>25000</v>
      </c>
      <c r="AF142" s="52"/>
      <c r="AG142" s="49">
        <v>55000</v>
      </c>
      <c r="AH142" s="52"/>
      <c r="AI142" s="52"/>
      <c r="AJ142" s="52">
        <f t="shared" si="5"/>
        <v>101679.61</v>
      </c>
      <c r="AK142" s="48">
        <v>877.78</v>
      </c>
      <c r="AL142" s="48">
        <v>146.30000000000001</v>
      </c>
      <c r="AM142" s="46">
        <v>0</v>
      </c>
      <c r="AN142" s="49">
        <v>1000</v>
      </c>
      <c r="AO142" s="48">
        <v>2024.08</v>
      </c>
      <c r="AP142" s="48">
        <v>2024.08</v>
      </c>
      <c r="AQ142" s="48">
        <v>7.31</v>
      </c>
      <c r="AR142" s="48">
        <v>182.87</v>
      </c>
    </row>
    <row r="143" spans="21:44" x14ac:dyDescent="0.35">
      <c r="U143" s="51">
        <v>200</v>
      </c>
      <c r="V143" s="51">
        <v>8.0000000000000002E-3</v>
      </c>
      <c r="W143" s="25"/>
      <c r="X143" s="54">
        <f t="shared" si="3"/>
        <v>0</v>
      </c>
      <c r="Y143" s="24"/>
      <c r="Z143" s="55">
        <f t="shared" si="4"/>
        <v>0</v>
      </c>
      <c r="AA143" s="58">
        <v>0</v>
      </c>
      <c r="AB143" s="48">
        <v>19589.689999999999</v>
      </c>
      <c r="AC143" s="48">
        <v>2089.92</v>
      </c>
      <c r="AD143" s="46">
        <v>0</v>
      </c>
      <c r="AE143" s="49">
        <v>25000</v>
      </c>
      <c r="AF143" s="52"/>
      <c r="AG143" s="49">
        <v>55000</v>
      </c>
      <c r="AH143" s="52"/>
      <c r="AI143" s="52"/>
      <c r="AJ143" s="52">
        <f t="shared" si="5"/>
        <v>101679.61</v>
      </c>
      <c r="AK143" s="48">
        <v>877.78</v>
      </c>
      <c r="AL143" s="48">
        <v>146.30000000000001</v>
      </c>
      <c r="AM143" s="46">
        <v>0</v>
      </c>
      <c r="AN143" s="49">
        <v>1000</v>
      </c>
      <c r="AO143" s="48">
        <v>2024.08</v>
      </c>
      <c r="AP143" s="48">
        <v>2024.08</v>
      </c>
      <c r="AQ143" s="48">
        <v>7.31</v>
      </c>
      <c r="AR143" s="48">
        <v>182.87</v>
      </c>
    </row>
    <row r="144" spans="21:44" x14ac:dyDescent="0.35">
      <c r="U144" s="51">
        <v>200</v>
      </c>
      <c r="V144" s="51">
        <v>0.01</v>
      </c>
      <c r="W144" s="25"/>
      <c r="X144" s="54">
        <f t="shared" si="3"/>
        <v>0</v>
      </c>
      <c r="Y144" s="24"/>
      <c r="Z144" s="55">
        <f t="shared" si="4"/>
        <v>0</v>
      </c>
      <c r="AA144" s="58">
        <v>0</v>
      </c>
      <c r="AB144" s="48">
        <v>19589.689999999999</v>
      </c>
      <c r="AC144" s="48">
        <v>2089.92</v>
      </c>
      <c r="AD144" s="46">
        <v>0</v>
      </c>
      <c r="AE144" s="49">
        <v>25000</v>
      </c>
      <c r="AF144" s="52"/>
      <c r="AG144" s="49">
        <v>55000</v>
      </c>
      <c r="AH144" s="52"/>
      <c r="AI144" s="52"/>
      <c r="AJ144" s="52">
        <f t="shared" si="5"/>
        <v>101679.61</v>
      </c>
      <c r="AK144" s="48">
        <v>877.78</v>
      </c>
      <c r="AL144" s="48">
        <v>146.30000000000001</v>
      </c>
      <c r="AM144" s="46">
        <v>0</v>
      </c>
      <c r="AN144" s="49">
        <v>1000</v>
      </c>
      <c r="AO144" s="48">
        <v>2024.08</v>
      </c>
      <c r="AP144" s="48">
        <v>2024.08</v>
      </c>
      <c r="AQ144" s="48">
        <v>7.31</v>
      </c>
      <c r="AR144" s="48">
        <v>182.87</v>
      </c>
    </row>
    <row r="145" spans="21:44" x14ac:dyDescent="0.35">
      <c r="U145" s="51">
        <v>200</v>
      </c>
      <c r="V145" s="51">
        <v>0.02</v>
      </c>
      <c r="W145" s="25"/>
      <c r="X145" s="54">
        <f t="shared" si="3"/>
        <v>0</v>
      </c>
      <c r="Y145" s="24"/>
      <c r="Z145" s="55">
        <f t="shared" si="4"/>
        <v>0</v>
      </c>
      <c r="AA145" s="58">
        <v>0</v>
      </c>
      <c r="AB145" s="48">
        <v>19589.689999999999</v>
      </c>
      <c r="AC145" s="48">
        <v>2089.92</v>
      </c>
      <c r="AD145" s="46">
        <v>0</v>
      </c>
      <c r="AE145" s="49">
        <v>25000</v>
      </c>
      <c r="AF145" s="52"/>
      <c r="AG145" s="49">
        <v>55000</v>
      </c>
      <c r="AH145" s="52"/>
      <c r="AI145" s="52"/>
      <c r="AJ145" s="52">
        <f t="shared" si="5"/>
        <v>101679.61</v>
      </c>
      <c r="AK145" s="48">
        <v>877.78</v>
      </c>
      <c r="AL145" s="48">
        <v>146.30000000000001</v>
      </c>
      <c r="AM145" s="46">
        <v>0</v>
      </c>
      <c r="AN145" s="49">
        <v>1000</v>
      </c>
      <c r="AO145" s="48">
        <v>2024.08</v>
      </c>
      <c r="AP145" s="48">
        <v>2024.08</v>
      </c>
      <c r="AQ145" s="48">
        <v>7.31</v>
      </c>
      <c r="AR145" s="48">
        <v>182.87</v>
      </c>
    </row>
    <row r="146" spans="21:44" x14ac:dyDescent="0.35">
      <c r="U146" s="51">
        <v>200</v>
      </c>
      <c r="V146" s="51">
        <v>0.05</v>
      </c>
      <c r="W146" s="25"/>
      <c r="X146" s="54">
        <f t="shared" si="3"/>
        <v>0</v>
      </c>
      <c r="Y146" s="24"/>
      <c r="Z146" s="55">
        <f t="shared" si="4"/>
        <v>0</v>
      </c>
      <c r="AA146" s="58">
        <v>0.1</v>
      </c>
      <c r="AB146" s="48">
        <v>19589.689999999999</v>
      </c>
      <c r="AC146" s="48">
        <v>2089.92</v>
      </c>
      <c r="AD146" s="46">
        <v>0</v>
      </c>
      <c r="AE146" s="49">
        <v>25000</v>
      </c>
      <c r="AF146" s="52"/>
      <c r="AG146" s="49">
        <v>55000</v>
      </c>
      <c r="AH146" s="52"/>
      <c r="AI146" s="52"/>
      <c r="AJ146" s="52">
        <f t="shared" si="5"/>
        <v>101679.61</v>
      </c>
      <c r="AK146" s="48">
        <v>877.78</v>
      </c>
      <c r="AL146" s="48">
        <v>146.30000000000001</v>
      </c>
      <c r="AM146" s="46">
        <v>0</v>
      </c>
      <c r="AN146" s="49">
        <v>1000</v>
      </c>
      <c r="AO146" s="48">
        <v>2024.08</v>
      </c>
      <c r="AP146" s="48">
        <v>2024.08</v>
      </c>
      <c r="AQ146" s="48">
        <v>7.31</v>
      </c>
      <c r="AR146" s="48">
        <v>182.87</v>
      </c>
    </row>
    <row r="147" spans="21:44" x14ac:dyDescent="0.35">
      <c r="U147" s="51">
        <v>200</v>
      </c>
      <c r="V147" s="51">
        <v>0.1</v>
      </c>
      <c r="W147" s="25"/>
      <c r="X147" s="54">
        <f t="shared" si="3"/>
        <v>0</v>
      </c>
      <c r="Y147" s="24"/>
      <c r="Z147" s="55">
        <f t="shared" si="4"/>
        <v>0</v>
      </c>
      <c r="AA147" s="58">
        <v>0.1</v>
      </c>
      <c r="AB147" s="48">
        <v>19589.689999999999</v>
      </c>
      <c r="AC147" s="48">
        <v>2089.92</v>
      </c>
      <c r="AD147" s="46">
        <v>0</v>
      </c>
      <c r="AE147" s="49">
        <v>25000</v>
      </c>
      <c r="AF147" s="52"/>
      <c r="AG147" s="49">
        <v>55000</v>
      </c>
      <c r="AH147" s="52"/>
      <c r="AI147" s="52"/>
      <c r="AJ147" s="52">
        <f t="shared" si="5"/>
        <v>101679.61</v>
      </c>
      <c r="AK147" s="48">
        <v>877.78</v>
      </c>
      <c r="AL147" s="48">
        <v>146.30000000000001</v>
      </c>
      <c r="AM147" s="46">
        <v>0</v>
      </c>
      <c r="AN147" s="49">
        <v>1000</v>
      </c>
      <c r="AO147" s="48">
        <v>2024.08</v>
      </c>
      <c r="AP147" s="48">
        <v>2024.08</v>
      </c>
      <c r="AQ147" s="48">
        <v>7.31</v>
      </c>
      <c r="AR147" s="48">
        <v>182.87</v>
      </c>
    </row>
    <row r="148" spans="21:44" x14ac:dyDescent="0.35">
      <c r="U148" s="51">
        <v>200</v>
      </c>
      <c r="V148" s="51">
        <v>0.2</v>
      </c>
      <c r="W148" s="25"/>
      <c r="X148" s="54">
        <f t="shared" si="3"/>
        <v>0</v>
      </c>
      <c r="Y148" s="24"/>
      <c r="Z148" s="55">
        <f t="shared" si="4"/>
        <v>0</v>
      </c>
      <c r="AA148" s="58">
        <v>0.1</v>
      </c>
      <c r="AB148" s="48">
        <v>19589.689999999999</v>
      </c>
      <c r="AC148" s="48">
        <v>2089.92</v>
      </c>
      <c r="AD148" s="46">
        <v>0</v>
      </c>
      <c r="AE148" s="49">
        <v>25000</v>
      </c>
      <c r="AF148" s="52"/>
      <c r="AG148" s="49">
        <v>55000</v>
      </c>
      <c r="AH148" s="52"/>
      <c r="AI148" s="52"/>
      <c r="AJ148" s="52">
        <f t="shared" si="5"/>
        <v>101679.61</v>
      </c>
      <c r="AK148" s="48">
        <v>877.78</v>
      </c>
      <c r="AL148" s="48">
        <v>146.30000000000001</v>
      </c>
      <c r="AM148" s="46">
        <v>0</v>
      </c>
      <c r="AN148" s="49">
        <v>1000</v>
      </c>
      <c r="AO148" s="48">
        <v>2024.08</v>
      </c>
      <c r="AP148" s="48">
        <v>2024.08</v>
      </c>
      <c r="AQ148" s="48">
        <v>7.31</v>
      </c>
      <c r="AR148" s="48">
        <v>182.87</v>
      </c>
    </row>
    <row r="149" spans="21:44" x14ac:dyDescent="0.35">
      <c r="U149" s="51">
        <v>200</v>
      </c>
      <c r="V149" s="51">
        <v>0.5</v>
      </c>
      <c r="W149" s="25"/>
      <c r="X149" s="54">
        <f t="shared" si="3"/>
        <v>0</v>
      </c>
      <c r="Y149" s="24"/>
      <c r="Z149" s="55">
        <f t="shared" si="4"/>
        <v>0</v>
      </c>
      <c r="AA149" s="58">
        <v>0.1</v>
      </c>
      <c r="AB149" s="48">
        <v>19589.689999999999</v>
      </c>
      <c r="AC149" s="48">
        <v>2089.92</v>
      </c>
      <c r="AD149" s="46">
        <v>0</v>
      </c>
      <c r="AE149" s="49">
        <v>25000</v>
      </c>
      <c r="AF149" s="52"/>
      <c r="AG149" s="49">
        <v>55000</v>
      </c>
      <c r="AH149" s="52"/>
      <c r="AI149" s="52"/>
      <c r="AJ149" s="52">
        <f t="shared" si="5"/>
        <v>101679.61</v>
      </c>
      <c r="AK149" s="48">
        <v>877.78</v>
      </c>
      <c r="AL149" s="48">
        <v>146.30000000000001</v>
      </c>
      <c r="AM149" s="46">
        <v>0</v>
      </c>
      <c r="AN149" s="49">
        <v>1000</v>
      </c>
      <c r="AO149" s="48">
        <v>2024.08</v>
      </c>
      <c r="AP149" s="48">
        <v>2024.08</v>
      </c>
      <c r="AQ149" s="48">
        <v>7.31</v>
      </c>
      <c r="AR149" s="48">
        <v>182.87</v>
      </c>
    </row>
    <row r="150" spans="21:44" x14ac:dyDescent="0.35">
      <c r="U150" s="51">
        <v>200</v>
      </c>
      <c r="V150" s="51">
        <v>1</v>
      </c>
      <c r="W150" s="25"/>
      <c r="X150" s="54">
        <f t="shared" si="3"/>
        <v>0</v>
      </c>
      <c r="Y150" s="24"/>
      <c r="Z150" s="55">
        <f t="shared" si="4"/>
        <v>0</v>
      </c>
      <c r="AA150" s="58">
        <v>0.1</v>
      </c>
      <c r="AB150" s="48">
        <v>19589.689999999999</v>
      </c>
      <c r="AC150" s="48">
        <v>2089.92</v>
      </c>
      <c r="AD150" s="46">
        <v>0</v>
      </c>
      <c r="AE150" s="49">
        <v>25000</v>
      </c>
      <c r="AF150" s="52"/>
      <c r="AG150" s="49">
        <v>55000</v>
      </c>
      <c r="AH150" s="52"/>
      <c r="AI150" s="52"/>
      <c r="AJ150" s="52">
        <f t="shared" si="5"/>
        <v>101679.61</v>
      </c>
      <c r="AK150" s="48">
        <v>877.78</v>
      </c>
      <c r="AL150" s="48">
        <v>146.30000000000001</v>
      </c>
      <c r="AM150" s="46">
        <v>0</v>
      </c>
      <c r="AN150" s="49">
        <v>1000</v>
      </c>
      <c r="AO150" s="48">
        <v>2024.08</v>
      </c>
      <c r="AP150" s="48">
        <v>2024.08</v>
      </c>
      <c r="AQ150" s="48">
        <v>7.31</v>
      </c>
      <c r="AR150" s="48">
        <v>182.87</v>
      </c>
    </row>
    <row r="151" spans="21:44" x14ac:dyDescent="0.35">
      <c r="U151" s="51">
        <v>200</v>
      </c>
      <c r="V151" s="51">
        <v>2</v>
      </c>
      <c r="W151" s="25"/>
      <c r="X151" s="54">
        <f t="shared" ref="X151:X165" si="6">W151/0.3048</f>
        <v>0</v>
      </c>
      <c r="Y151" s="24"/>
      <c r="Z151" s="55">
        <f t="shared" ref="Z151:Z165" si="7">Y151/0.3048</f>
        <v>0</v>
      </c>
      <c r="AA151" s="58">
        <v>0.1</v>
      </c>
      <c r="AB151" s="48">
        <v>19589.689999999999</v>
      </c>
      <c r="AC151" s="48">
        <v>2089.92</v>
      </c>
      <c r="AD151" s="46">
        <v>0</v>
      </c>
      <c r="AE151" s="49">
        <v>25000</v>
      </c>
      <c r="AF151" s="52"/>
      <c r="AG151" s="49">
        <v>55000</v>
      </c>
      <c r="AH151" s="52"/>
      <c r="AI151" s="52"/>
      <c r="AJ151" s="52">
        <f t="shared" ref="AJ151:AJ165" si="8">AB151+AC151+AD151+AE151+AF151+AG151-AH151-AI151</f>
        <v>101679.61</v>
      </c>
      <c r="AK151" s="48">
        <v>877.78</v>
      </c>
      <c r="AL151" s="48">
        <v>146.30000000000001</v>
      </c>
      <c r="AM151" s="46">
        <v>0</v>
      </c>
      <c r="AN151" s="49">
        <v>1000</v>
      </c>
      <c r="AO151" s="48">
        <v>2024.08</v>
      </c>
      <c r="AP151" s="48">
        <v>2024.08</v>
      </c>
      <c r="AQ151" s="48">
        <v>7.31</v>
      </c>
      <c r="AR151" s="48">
        <v>182.87</v>
      </c>
    </row>
    <row r="152" spans="21:44" x14ac:dyDescent="0.35">
      <c r="U152" s="51">
        <v>200</v>
      </c>
      <c r="V152" s="51">
        <v>5</v>
      </c>
      <c r="W152" s="25"/>
      <c r="X152" s="54">
        <f t="shared" si="6"/>
        <v>0</v>
      </c>
      <c r="Y152" s="24"/>
      <c r="Z152" s="55">
        <f t="shared" si="7"/>
        <v>0</v>
      </c>
      <c r="AA152" s="58">
        <v>0.1</v>
      </c>
      <c r="AB152" s="48">
        <v>19589.689999999999</v>
      </c>
      <c r="AC152" s="48">
        <v>2089.92</v>
      </c>
      <c r="AD152" s="46">
        <v>0</v>
      </c>
      <c r="AE152" s="49">
        <v>25000</v>
      </c>
      <c r="AF152" s="52"/>
      <c r="AG152" s="49">
        <v>55000</v>
      </c>
      <c r="AH152" s="52"/>
      <c r="AI152" s="52"/>
      <c r="AJ152" s="52">
        <f t="shared" si="8"/>
        <v>101679.61</v>
      </c>
      <c r="AK152" s="48">
        <v>877.78</v>
      </c>
      <c r="AL152" s="48">
        <v>146.30000000000001</v>
      </c>
      <c r="AM152" s="46">
        <v>0</v>
      </c>
      <c r="AN152" s="49">
        <v>1000</v>
      </c>
      <c r="AO152" s="48">
        <v>2024.08</v>
      </c>
      <c r="AP152" s="48">
        <v>2024.08</v>
      </c>
      <c r="AQ152" s="48">
        <v>7.31</v>
      </c>
      <c r="AR152" s="48">
        <v>182.87</v>
      </c>
    </row>
    <row r="153" spans="21:44" x14ac:dyDescent="0.35">
      <c r="U153" s="51">
        <v>200</v>
      </c>
      <c r="V153" s="51">
        <v>10</v>
      </c>
      <c r="W153" s="25"/>
      <c r="X153" s="54">
        <f t="shared" si="6"/>
        <v>0</v>
      </c>
      <c r="Y153" s="24"/>
      <c r="Z153" s="55">
        <f t="shared" si="7"/>
        <v>0</v>
      </c>
      <c r="AA153" s="58">
        <v>0.1</v>
      </c>
      <c r="AB153" s="48">
        <v>19589.689999999999</v>
      </c>
      <c r="AC153" s="48">
        <v>2089.92</v>
      </c>
      <c r="AD153" s="46">
        <v>0</v>
      </c>
      <c r="AE153" s="49">
        <v>25000</v>
      </c>
      <c r="AF153" s="52"/>
      <c r="AG153" s="49">
        <v>55000</v>
      </c>
      <c r="AH153" s="52"/>
      <c r="AI153" s="52"/>
      <c r="AJ153" s="52">
        <f t="shared" si="8"/>
        <v>101679.61</v>
      </c>
      <c r="AK153" s="48">
        <v>877.78</v>
      </c>
      <c r="AL153" s="48">
        <v>146.30000000000001</v>
      </c>
      <c r="AM153" s="46">
        <v>0</v>
      </c>
      <c r="AN153" s="49">
        <v>1000</v>
      </c>
      <c r="AO153" s="48">
        <v>2024.08</v>
      </c>
      <c r="AP153" s="48">
        <v>2024.08</v>
      </c>
      <c r="AQ153" s="48">
        <v>7.31</v>
      </c>
      <c r="AR153" s="48">
        <v>182.87</v>
      </c>
    </row>
    <row r="154" spans="21:44" x14ac:dyDescent="0.35">
      <c r="U154" s="51">
        <v>500</v>
      </c>
      <c r="V154" s="51">
        <v>5.0000000000000001E-3</v>
      </c>
      <c r="W154" s="25"/>
      <c r="X154" s="54">
        <f t="shared" si="6"/>
        <v>0</v>
      </c>
      <c r="Y154" s="24"/>
      <c r="Z154" s="55">
        <f t="shared" si="7"/>
        <v>0</v>
      </c>
      <c r="AA154" s="58">
        <v>0</v>
      </c>
      <c r="AB154" s="48">
        <v>19589.689999999999</v>
      </c>
      <c r="AC154" s="48">
        <v>2089.92</v>
      </c>
      <c r="AD154" s="46">
        <v>0</v>
      </c>
      <c r="AE154" s="49">
        <v>25000</v>
      </c>
      <c r="AF154" s="52"/>
      <c r="AG154" s="49">
        <v>55000</v>
      </c>
      <c r="AH154" s="52"/>
      <c r="AI154" s="52"/>
      <c r="AJ154" s="52">
        <f t="shared" si="8"/>
        <v>101679.61</v>
      </c>
      <c r="AK154" s="48">
        <v>877.78</v>
      </c>
      <c r="AL154" s="48">
        <v>146.30000000000001</v>
      </c>
      <c r="AM154" s="46">
        <v>0</v>
      </c>
      <c r="AN154" s="49">
        <v>1000</v>
      </c>
      <c r="AO154" s="48">
        <v>2024.08</v>
      </c>
      <c r="AP154" s="48">
        <v>2024.08</v>
      </c>
      <c r="AQ154" s="48">
        <v>7.31</v>
      </c>
      <c r="AR154" s="48">
        <v>182.87</v>
      </c>
    </row>
    <row r="155" spans="21:44" x14ac:dyDescent="0.35">
      <c r="U155" s="51">
        <v>500</v>
      </c>
      <c r="V155" s="51">
        <v>8.0000000000000002E-3</v>
      </c>
      <c r="W155" s="25"/>
      <c r="X155" s="54">
        <f t="shared" si="6"/>
        <v>0</v>
      </c>
      <c r="Y155" s="24"/>
      <c r="Z155" s="55">
        <f t="shared" si="7"/>
        <v>0</v>
      </c>
      <c r="AA155" s="58">
        <v>0</v>
      </c>
      <c r="AB155" s="48">
        <v>19589.689999999999</v>
      </c>
      <c r="AC155" s="48">
        <v>2089.92</v>
      </c>
      <c r="AD155" s="46">
        <v>0</v>
      </c>
      <c r="AE155" s="49">
        <v>25000</v>
      </c>
      <c r="AF155" s="52"/>
      <c r="AG155" s="49">
        <v>55000</v>
      </c>
      <c r="AH155" s="52"/>
      <c r="AI155" s="52"/>
      <c r="AJ155" s="52">
        <f t="shared" si="8"/>
        <v>101679.61</v>
      </c>
      <c r="AK155" s="48">
        <v>877.78</v>
      </c>
      <c r="AL155" s="48">
        <v>146.30000000000001</v>
      </c>
      <c r="AM155" s="46">
        <v>0</v>
      </c>
      <c r="AN155" s="49">
        <v>1000</v>
      </c>
      <c r="AO155" s="48">
        <v>2024.08</v>
      </c>
      <c r="AP155" s="48">
        <v>2024.08</v>
      </c>
      <c r="AQ155" s="48">
        <v>7.31</v>
      </c>
      <c r="AR155" s="48">
        <v>182.87</v>
      </c>
    </row>
    <row r="156" spans="21:44" x14ac:dyDescent="0.35">
      <c r="U156" s="51">
        <v>500</v>
      </c>
      <c r="V156" s="51">
        <v>0.01</v>
      </c>
      <c r="W156" s="25"/>
      <c r="X156" s="54">
        <f t="shared" si="6"/>
        <v>0</v>
      </c>
      <c r="Y156" s="24"/>
      <c r="Z156" s="55">
        <f t="shared" si="7"/>
        <v>0</v>
      </c>
      <c r="AA156" s="58">
        <v>0</v>
      </c>
      <c r="AB156" s="48">
        <v>19589.689999999999</v>
      </c>
      <c r="AC156" s="48">
        <v>2089.92</v>
      </c>
      <c r="AD156" s="46">
        <v>0</v>
      </c>
      <c r="AE156" s="49">
        <v>25000</v>
      </c>
      <c r="AF156" s="52"/>
      <c r="AG156" s="49">
        <v>55000</v>
      </c>
      <c r="AH156" s="52"/>
      <c r="AI156" s="52"/>
      <c r="AJ156" s="52">
        <f t="shared" si="8"/>
        <v>101679.61</v>
      </c>
      <c r="AK156" s="48">
        <v>877.78</v>
      </c>
      <c r="AL156" s="48">
        <v>146.30000000000001</v>
      </c>
      <c r="AM156" s="46">
        <v>0</v>
      </c>
      <c r="AN156" s="49">
        <v>1000</v>
      </c>
      <c r="AO156" s="48">
        <v>2024.08</v>
      </c>
      <c r="AP156" s="48">
        <v>2024.08</v>
      </c>
      <c r="AQ156" s="48">
        <v>7.31</v>
      </c>
      <c r="AR156" s="48">
        <v>182.87</v>
      </c>
    </row>
    <row r="157" spans="21:44" x14ac:dyDescent="0.35">
      <c r="U157" s="51">
        <v>500</v>
      </c>
      <c r="V157" s="51">
        <v>0.02</v>
      </c>
      <c r="W157" s="25"/>
      <c r="X157" s="54">
        <f t="shared" si="6"/>
        <v>0</v>
      </c>
      <c r="Y157" s="24"/>
      <c r="Z157" s="55">
        <f t="shared" si="7"/>
        <v>0</v>
      </c>
      <c r="AA157" s="58">
        <v>0</v>
      </c>
      <c r="AB157" s="48">
        <v>19589.689999999999</v>
      </c>
      <c r="AC157" s="48">
        <v>2089.92</v>
      </c>
      <c r="AD157" s="46">
        <v>0</v>
      </c>
      <c r="AE157" s="49">
        <v>25000</v>
      </c>
      <c r="AF157" s="52"/>
      <c r="AG157" s="49">
        <v>55000</v>
      </c>
      <c r="AH157" s="52"/>
      <c r="AI157" s="52"/>
      <c r="AJ157" s="52">
        <f t="shared" si="8"/>
        <v>101679.61</v>
      </c>
      <c r="AK157" s="48">
        <v>877.78</v>
      </c>
      <c r="AL157" s="48">
        <v>146.30000000000001</v>
      </c>
      <c r="AM157" s="46">
        <v>0</v>
      </c>
      <c r="AN157" s="49">
        <v>1000</v>
      </c>
      <c r="AO157" s="48">
        <v>2024.08</v>
      </c>
      <c r="AP157" s="48">
        <v>2024.08</v>
      </c>
      <c r="AQ157" s="48">
        <v>7.31</v>
      </c>
      <c r="AR157" s="48">
        <v>182.87</v>
      </c>
    </row>
    <row r="158" spans="21:44" x14ac:dyDescent="0.35">
      <c r="U158" s="51">
        <v>500</v>
      </c>
      <c r="V158" s="51">
        <v>0.05</v>
      </c>
      <c r="W158" s="25"/>
      <c r="X158" s="54">
        <f t="shared" si="6"/>
        <v>0</v>
      </c>
      <c r="Y158" s="24"/>
      <c r="Z158" s="55">
        <f t="shared" si="7"/>
        <v>0</v>
      </c>
      <c r="AA158" s="58">
        <v>0</v>
      </c>
      <c r="AB158" s="48">
        <v>19589.689999999999</v>
      </c>
      <c r="AC158" s="48">
        <v>2089.92</v>
      </c>
      <c r="AD158" s="46">
        <v>0</v>
      </c>
      <c r="AE158" s="49">
        <v>25000</v>
      </c>
      <c r="AF158" s="52"/>
      <c r="AG158" s="49">
        <v>55000</v>
      </c>
      <c r="AH158" s="52"/>
      <c r="AI158" s="52"/>
      <c r="AJ158" s="52">
        <f t="shared" si="8"/>
        <v>101679.61</v>
      </c>
      <c r="AK158" s="48">
        <v>877.78</v>
      </c>
      <c r="AL158" s="48">
        <v>146.30000000000001</v>
      </c>
      <c r="AM158" s="46">
        <v>0</v>
      </c>
      <c r="AN158" s="49">
        <v>1000</v>
      </c>
      <c r="AO158" s="48">
        <v>2024.08</v>
      </c>
      <c r="AP158" s="48">
        <v>2024.08</v>
      </c>
      <c r="AQ158" s="48">
        <v>7.31</v>
      </c>
      <c r="AR158" s="48">
        <v>182.87</v>
      </c>
    </row>
    <row r="159" spans="21:44" x14ac:dyDescent="0.35">
      <c r="U159" s="51">
        <v>500</v>
      </c>
      <c r="V159" s="51">
        <v>0.1</v>
      </c>
      <c r="W159" s="25"/>
      <c r="X159" s="54">
        <f t="shared" si="6"/>
        <v>0</v>
      </c>
      <c r="Y159" s="24"/>
      <c r="Z159" s="55">
        <f t="shared" si="7"/>
        <v>0</v>
      </c>
      <c r="AA159" s="58">
        <v>0</v>
      </c>
      <c r="AB159" s="48">
        <v>19589.689999999999</v>
      </c>
      <c r="AC159" s="48">
        <v>2089.92</v>
      </c>
      <c r="AD159" s="46">
        <v>0</v>
      </c>
      <c r="AE159" s="49">
        <v>25000</v>
      </c>
      <c r="AF159" s="52"/>
      <c r="AG159" s="49">
        <v>55000</v>
      </c>
      <c r="AH159" s="52"/>
      <c r="AI159" s="52"/>
      <c r="AJ159" s="52">
        <f t="shared" si="8"/>
        <v>101679.61</v>
      </c>
      <c r="AK159" s="48">
        <v>877.78</v>
      </c>
      <c r="AL159" s="48">
        <v>146.30000000000001</v>
      </c>
      <c r="AM159" s="46">
        <v>0</v>
      </c>
      <c r="AN159" s="49">
        <v>1000</v>
      </c>
      <c r="AO159" s="48">
        <v>2024.08</v>
      </c>
      <c r="AP159" s="48">
        <v>2024.08</v>
      </c>
      <c r="AQ159" s="48">
        <v>7.31</v>
      </c>
      <c r="AR159" s="48">
        <v>182.87</v>
      </c>
    </row>
    <row r="160" spans="21:44" x14ac:dyDescent="0.35">
      <c r="U160" s="51">
        <v>500</v>
      </c>
      <c r="V160" s="51">
        <v>0.2</v>
      </c>
      <c r="W160" s="25"/>
      <c r="X160" s="54">
        <f t="shared" si="6"/>
        <v>0</v>
      </c>
      <c r="Y160" s="24"/>
      <c r="Z160" s="55">
        <f t="shared" si="7"/>
        <v>0</v>
      </c>
      <c r="AA160" s="58">
        <v>0</v>
      </c>
      <c r="AB160" s="48">
        <v>19589.689999999999</v>
      </c>
      <c r="AC160" s="48">
        <v>2089.92</v>
      </c>
      <c r="AD160" s="46">
        <v>0</v>
      </c>
      <c r="AE160" s="49">
        <v>25000</v>
      </c>
      <c r="AF160" s="52"/>
      <c r="AG160" s="49">
        <v>55000</v>
      </c>
      <c r="AH160" s="52"/>
      <c r="AI160" s="52"/>
      <c r="AJ160" s="52">
        <f t="shared" si="8"/>
        <v>101679.61</v>
      </c>
      <c r="AK160" s="48">
        <v>877.78</v>
      </c>
      <c r="AL160" s="48">
        <v>146.30000000000001</v>
      </c>
      <c r="AM160" s="46">
        <v>0</v>
      </c>
      <c r="AN160" s="49">
        <v>1000</v>
      </c>
      <c r="AO160" s="48">
        <v>2024.08</v>
      </c>
      <c r="AP160" s="48">
        <v>2024.08</v>
      </c>
      <c r="AQ160" s="48">
        <v>7.31</v>
      </c>
      <c r="AR160" s="48">
        <v>182.87</v>
      </c>
    </row>
    <row r="161" spans="21:44" x14ac:dyDescent="0.35">
      <c r="U161" s="51">
        <v>500</v>
      </c>
      <c r="V161" s="51">
        <v>0.5</v>
      </c>
      <c r="W161" s="25"/>
      <c r="X161" s="54">
        <f t="shared" si="6"/>
        <v>0</v>
      </c>
      <c r="Y161" s="24"/>
      <c r="Z161" s="55">
        <f t="shared" si="7"/>
        <v>0</v>
      </c>
      <c r="AA161" s="58">
        <v>0</v>
      </c>
      <c r="AB161" s="48">
        <v>19589.689999999999</v>
      </c>
      <c r="AC161" s="48">
        <v>2089.92</v>
      </c>
      <c r="AD161" s="46">
        <v>0</v>
      </c>
      <c r="AE161" s="49">
        <v>25000</v>
      </c>
      <c r="AF161" s="52"/>
      <c r="AG161" s="49">
        <v>55000</v>
      </c>
      <c r="AH161" s="52"/>
      <c r="AI161" s="52"/>
      <c r="AJ161" s="52">
        <f t="shared" si="8"/>
        <v>101679.61</v>
      </c>
      <c r="AK161" s="48">
        <v>877.78</v>
      </c>
      <c r="AL161" s="48">
        <v>146.30000000000001</v>
      </c>
      <c r="AM161" s="46">
        <v>0</v>
      </c>
      <c r="AN161" s="49">
        <v>1000</v>
      </c>
      <c r="AO161" s="48">
        <v>2024.08</v>
      </c>
      <c r="AP161" s="48">
        <v>2024.08</v>
      </c>
      <c r="AQ161" s="48">
        <v>7.31</v>
      </c>
      <c r="AR161" s="48">
        <v>182.87</v>
      </c>
    </row>
    <row r="162" spans="21:44" x14ac:dyDescent="0.35">
      <c r="U162" s="51">
        <v>500</v>
      </c>
      <c r="V162" s="51">
        <v>1</v>
      </c>
      <c r="W162" s="25"/>
      <c r="X162" s="54">
        <f t="shared" si="6"/>
        <v>0</v>
      </c>
      <c r="Y162" s="24"/>
      <c r="Z162" s="55">
        <f t="shared" si="7"/>
        <v>0</v>
      </c>
      <c r="AA162" s="58">
        <v>0</v>
      </c>
      <c r="AB162" s="48">
        <v>19589.689999999999</v>
      </c>
      <c r="AC162" s="48">
        <v>2089.92</v>
      </c>
      <c r="AD162" s="46">
        <v>0</v>
      </c>
      <c r="AE162" s="49">
        <v>25000</v>
      </c>
      <c r="AF162" s="52"/>
      <c r="AG162" s="49">
        <v>55000</v>
      </c>
      <c r="AH162" s="52"/>
      <c r="AI162" s="52"/>
      <c r="AJ162" s="52">
        <f t="shared" si="8"/>
        <v>101679.61</v>
      </c>
      <c r="AK162" s="48">
        <v>877.78</v>
      </c>
      <c r="AL162" s="48">
        <v>146.30000000000001</v>
      </c>
      <c r="AM162" s="46">
        <v>0</v>
      </c>
      <c r="AN162" s="49">
        <v>1000</v>
      </c>
      <c r="AO162" s="48">
        <v>2024.08</v>
      </c>
      <c r="AP162" s="48">
        <v>2024.08</v>
      </c>
      <c r="AQ162" s="48">
        <v>7.31</v>
      </c>
      <c r="AR162" s="48">
        <v>182.87</v>
      </c>
    </row>
    <row r="163" spans="21:44" x14ac:dyDescent="0.35">
      <c r="U163" s="51">
        <v>500</v>
      </c>
      <c r="V163" s="51">
        <v>2</v>
      </c>
      <c r="W163" s="25"/>
      <c r="X163" s="54">
        <f t="shared" si="6"/>
        <v>0</v>
      </c>
      <c r="Y163" s="24"/>
      <c r="Z163" s="55">
        <f t="shared" si="7"/>
        <v>0</v>
      </c>
      <c r="AA163" s="58">
        <v>0</v>
      </c>
      <c r="AB163" s="48">
        <v>19589.689999999999</v>
      </c>
      <c r="AC163" s="48">
        <v>2089.92</v>
      </c>
      <c r="AD163" s="46">
        <v>0</v>
      </c>
      <c r="AE163" s="49">
        <v>25000</v>
      </c>
      <c r="AF163" s="52"/>
      <c r="AG163" s="49">
        <v>55000</v>
      </c>
      <c r="AH163" s="52"/>
      <c r="AI163" s="52"/>
      <c r="AJ163" s="52">
        <f t="shared" si="8"/>
        <v>101679.61</v>
      </c>
      <c r="AK163" s="48">
        <v>877.78</v>
      </c>
      <c r="AL163" s="48">
        <v>146.30000000000001</v>
      </c>
      <c r="AM163" s="46">
        <v>0</v>
      </c>
      <c r="AN163" s="49">
        <v>1000</v>
      </c>
      <c r="AO163" s="48">
        <v>2024.08</v>
      </c>
      <c r="AP163" s="48">
        <v>2024.08</v>
      </c>
      <c r="AQ163" s="48">
        <v>7.31</v>
      </c>
      <c r="AR163" s="48">
        <v>182.87</v>
      </c>
    </row>
    <row r="164" spans="21:44" x14ac:dyDescent="0.35">
      <c r="U164" s="51">
        <v>500</v>
      </c>
      <c r="V164" s="51">
        <v>5</v>
      </c>
      <c r="W164" s="25"/>
      <c r="X164" s="54">
        <f t="shared" si="6"/>
        <v>0</v>
      </c>
      <c r="Y164" s="24"/>
      <c r="Z164" s="55">
        <f t="shared" si="7"/>
        <v>0</v>
      </c>
      <c r="AA164" s="58">
        <v>0.1</v>
      </c>
      <c r="AB164" s="48">
        <v>19589.689999999999</v>
      </c>
      <c r="AC164" s="48">
        <v>2089.92</v>
      </c>
      <c r="AD164" s="46">
        <v>0</v>
      </c>
      <c r="AE164" s="49">
        <v>25000</v>
      </c>
      <c r="AF164" s="52"/>
      <c r="AG164" s="49">
        <v>55000</v>
      </c>
      <c r="AH164" s="52"/>
      <c r="AI164" s="52"/>
      <c r="AJ164" s="52">
        <f t="shared" si="8"/>
        <v>101679.61</v>
      </c>
      <c r="AK164" s="48">
        <v>877.78</v>
      </c>
      <c r="AL164" s="48">
        <v>146.30000000000001</v>
      </c>
      <c r="AM164" s="46">
        <v>0</v>
      </c>
      <c r="AN164" s="49">
        <v>1000</v>
      </c>
      <c r="AO164" s="48">
        <v>2024.08</v>
      </c>
      <c r="AP164" s="48">
        <v>2024.08</v>
      </c>
      <c r="AQ164" s="48">
        <v>7.31</v>
      </c>
      <c r="AR164" s="48">
        <v>182.87</v>
      </c>
    </row>
    <row r="165" spans="21:44" x14ac:dyDescent="0.35">
      <c r="U165" s="51">
        <v>500</v>
      </c>
      <c r="V165" s="51">
        <v>10</v>
      </c>
      <c r="W165" s="25"/>
      <c r="X165" s="54">
        <f t="shared" si="6"/>
        <v>0</v>
      </c>
      <c r="Y165" s="24"/>
      <c r="Z165" s="55">
        <f t="shared" si="7"/>
        <v>0</v>
      </c>
      <c r="AA165" s="58">
        <v>0.1</v>
      </c>
      <c r="AB165" s="48">
        <v>19589.689999999999</v>
      </c>
      <c r="AC165" s="48">
        <v>2089.92</v>
      </c>
      <c r="AD165" s="46">
        <v>0</v>
      </c>
      <c r="AE165" s="49">
        <v>25000</v>
      </c>
      <c r="AF165" s="52"/>
      <c r="AG165" s="49">
        <v>55000</v>
      </c>
      <c r="AH165" s="52"/>
      <c r="AI165" s="52"/>
      <c r="AJ165" s="52">
        <f t="shared" si="8"/>
        <v>101679.61</v>
      </c>
      <c r="AK165" s="48">
        <v>877.78</v>
      </c>
      <c r="AL165" s="48">
        <v>146.30000000000001</v>
      </c>
      <c r="AM165" s="46">
        <v>0</v>
      </c>
      <c r="AN165" s="49">
        <v>1000</v>
      </c>
      <c r="AO165" s="48">
        <v>2024.08</v>
      </c>
      <c r="AP165" s="48">
        <v>2024.08</v>
      </c>
      <c r="AQ165" s="48">
        <v>7.31</v>
      </c>
      <c r="AR165" s="48">
        <v>182.87</v>
      </c>
    </row>
    <row r="167" spans="21:44" x14ac:dyDescent="0.35">
      <c r="W167" s="14">
        <f>MAX(W10:W165)</f>
        <v>0</v>
      </c>
    </row>
  </sheetData>
  <mergeCells count="27">
    <mergeCell ref="AN8:AN9"/>
    <mergeCell ref="AO8:AO9"/>
    <mergeCell ref="AP8:AP9"/>
    <mergeCell ref="AQ8:AQ9"/>
    <mergeCell ref="AR8:AR9"/>
    <mergeCell ref="AP7:AR7"/>
    <mergeCell ref="W8:X8"/>
    <mergeCell ref="Y8:Z8"/>
    <mergeCell ref="AB8:AB9"/>
    <mergeCell ref="AC8:AC9"/>
    <mergeCell ref="AD8:AD9"/>
    <mergeCell ref="AE8:AE9"/>
    <mergeCell ref="AF8:AF9"/>
    <mergeCell ref="AG8:AG9"/>
    <mergeCell ref="AH8:AH9"/>
    <mergeCell ref="AK7:AO7"/>
    <mergeCell ref="AK8:AK9"/>
    <mergeCell ref="AL8:AL9"/>
    <mergeCell ref="AM8:AM9"/>
    <mergeCell ref="I3:L6"/>
    <mergeCell ref="U7:V8"/>
    <mergeCell ref="W7:Z7"/>
    <mergeCell ref="AA7:AA9"/>
    <mergeCell ref="AB7:AJ7"/>
    <mergeCell ref="AI8:AI9"/>
    <mergeCell ref="AJ8:AJ9"/>
    <mergeCell ref="U2:W3"/>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Compiled Solution k vs a</vt:lpstr>
      <vt:lpstr>Detailed Solution k vs a</vt:lpstr>
      <vt:lpstr>Deta. Ground Temp variation</vt:lpstr>
      <vt:lpstr>Cost Analysis Pictures</vt:lpstr>
      <vt:lpstr>Cost Analysis GLD Phoenix</vt:lpstr>
      <vt:lpstr>Horizontal Parametric</vt:lpstr>
      <vt:lpstr>Vertical Parametric</vt:lpstr>
      <vt:lpstr>Large Office Horizontal </vt:lpstr>
      <vt:lpstr>Large Office Vertical</vt:lpstr>
      <vt:lpstr>Excel Graphs</vt:lpstr>
      <vt:lpstr>Alternatives</vt:lpstr>
      <vt:lpstr>Alt Graphs</vt:lpstr>
      <vt:lpstr>Small Office Long range</vt:lpstr>
      <vt:lpstr>Large Office Long range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Mani Rambothu (Student)</dc:creator>
  <cp:lastModifiedBy>Mani Rambothu</cp:lastModifiedBy>
  <dcterms:created xsi:type="dcterms:W3CDTF">2015-06-05T18:17:20Z</dcterms:created>
  <dcterms:modified xsi:type="dcterms:W3CDTF">2025-02-05T18:42:28Z</dcterms:modified>
</cp:coreProperties>
</file>